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0" yWindow="30" windowWidth="19100" windowHeight="7300" activeTab="1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H13" i="2"/>
  <c r="B14"/>
  <c r="D13"/>
  <c r="F13"/>
  <c r="J13"/>
  <c r="B13"/>
  <c r="C10"/>
  <c r="D10"/>
  <c r="E10"/>
  <c r="F10"/>
  <c r="G10"/>
  <c r="H10"/>
  <c r="I10"/>
  <c r="J10"/>
  <c r="K10"/>
  <c r="B10"/>
  <c r="D14"/>
  <c r="F14"/>
  <c r="H14"/>
  <c r="J14"/>
  <c r="B11"/>
  <c r="D11"/>
  <c r="E11"/>
  <c r="F11"/>
  <c r="G11"/>
  <c r="H11"/>
  <c r="I11"/>
  <c r="J11"/>
  <c r="K11"/>
  <c r="C11"/>
  <c r="C11" i="1"/>
  <c r="D11"/>
  <c r="E11"/>
  <c r="F11"/>
  <c r="C12"/>
  <c r="D12"/>
  <c r="E12"/>
  <c r="F12"/>
  <c r="C13"/>
  <c r="D13"/>
  <c r="E13"/>
  <c r="F13"/>
  <c r="C14"/>
  <c r="D14"/>
  <c r="E14"/>
  <c r="F14"/>
  <c r="C15"/>
  <c r="D15"/>
  <c r="E15"/>
  <c r="F15"/>
  <c r="B12"/>
  <c r="B13"/>
  <c r="B14"/>
  <c r="B15"/>
  <c r="B11"/>
  <c r="B9"/>
  <c r="C9"/>
  <c r="D9"/>
  <c r="E9"/>
  <c r="F9"/>
  <c r="H2" l="1"/>
  <c r="L3"/>
  <c r="L4"/>
  <c r="L5"/>
  <c r="L6"/>
  <c r="L2"/>
  <c r="K3"/>
  <c r="K4"/>
  <c r="K5"/>
  <c r="K6"/>
  <c r="K2"/>
  <c r="J3"/>
  <c r="J4"/>
  <c r="J5"/>
  <c r="J6"/>
  <c r="J2"/>
  <c r="I3"/>
  <c r="I4"/>
  <c r="I5"/>
  <c r="I6"/>
  <c r="H3"/>
  <c r="H4"/>
  <c r="H5"/>
  <c r="H6"/>
  <c r="I2"/>
  <c r="G3"/>
  <c r="G4"/>
  <c r="G5"/>
  <c r="G6"/>
  <c r="G2"/>
</calcChain>
</file>

<file path=xl/sharedStrings.xml><?xml version="1.0" encoding="utf-8"?>
<sst xmlns="http://schemas.openxmlformats.org/spreadsheetml/2006/main" count="31" uniqueCount="28">
  <si>
    <t>Rok</t>
  </si>
  <si>
    <t>Voda (GWh)</t>
  </si>
  <si>
    <t>Fotovoltaika (GWh)</t>
  </si>
  <si>
    <t>OZE celkem (GWh)</t>
  </si>
  <si>
    <t>Podíl FVE (%)</t>
  </si>
  <si>
    <t>Výroba z biomasy (GWh)</t>
  </si>
  <si>
    <t>Výroba z bioplynu(GWh)</t>
  </si>
  <si>
    <t>Podíl bioplynu (%)</t>
  </si>
  <si>
    <t>Vítr (GWh)</t>
  </si>
  <si>
    <t>Podíl vody (%)</t>
  </si>
  <si>
    <t>Podíl biomasy (%)</t>
  </si>
  <si>
    <t>Podíl větru (%)</t>
  </si>
  <si>
    <t>průměrná hodnota:</t>
  </si>
  <si>
    <t>výkon denně</t>
  </si>
  <si>
    <t>maximální nebo ideální</t>
  </si>
  <si>
    <t>13 575</t>
  </si>
  <si>
    <t>Time (Year)</t>
  </si>
  <si>
    <t>roční výroba FVE : Simulace</t>
  </si>
  <si>
    <t>FVE data</t>
  </si>
  <si>
    <t>roční výroba vodou : Simulace</t>
  </si>
  <si>
    <t>průměr</t>
  </si>
  <si>
    <t xml:space="preserve">roční výroba větrem : Simulace </t>
  </si>
  <si>
    <t>roční výroba bioplynem : Simualce</t>
  </si>
  <si>
    <t>roční výroba biomasou : Simulace</t>
  </si>
  <si>
    <t>celkem</t>
  </si>
  <si>
    <t xml:space="preserve">Rozdíl </t>
  </si>
  <si>
    <t>Rozdíl průměr</t>
  </si>
  <si>
    <t>Vítr  Gwh</t>
  </si>
</sst>
</file>

<file path=xl/styles.xml><?xml version="1.0" encoding="utf-8"?>
<styleSheet xmlns="http://schemas.openxmlformats.org/spreadsheetml/2006/main">
  <numFmts count="1">
    <numFmt numFmtId="176" formatCode="0.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3" fontId="0" fillId="0" borderId="0" xfId="0" applyNumberFormat="1"/>
    <xf numFmtId="176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1" fontId="0" fillId="0" borderId="0" xfId="0" applyNumberFormat="1"/>
    <xf numFmtId="2" fontId="0" fillId="0" borderId="0" xfId="0" applyNumberFormat="1"/>
    <xf numFmtId="176" fontId="0" fillId="0" borderId="0" xfId="0" applyNumberFormat="1"/>
    <xf numFmtId="176" fontId="0" fillId="0" borderId="0" xfId="0" applyNumberFormat="1" applyAlignment="1">
      <alignment horizontal="right"/>
    </xf>
    <xf numFmtId="176" fontId="0" fillId="0" borderId="0" xfId="0" applyNumberFormat="1" applyAlignment="1">
      <alignment horizontal="left" indent="6"/>
    </xf>
    <xf numFmtId="0" fontId="0" fillId="0" borderId="0" xfId="0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176" fontId="0" fillId="2" borderId="0" xfId="0" applyNumberFormat="1" applyFill="1" applyAlignment="1">
      <alignment wrapText="1"/>
    </xf>
    <xf numFmtId="0" fontId="0" fillId="2" borderId="0" xfId="0" applyFill="1"/>
    <xf numFmtId="176" fontId="0" fillId="2" borderId="0" xfId="0" applyNumberFormat="1" applyFill="1"/>
    <xf numFmtId="176" fontId="0" fillId="2" borderId="0" xfId="0" applyNumberFormat="1" applyFill="1" applyAlignment="1">
      <alignment horizontal="right"/>
    </xf>
    <xf numFmtId="3" fontId="0" fillId="2" borderId="0" xfId="0" applyNumberFormat="1" applyFill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workbookViewId="0">
      <selection activeCell="D1" sqref="D1:D6"/>
    </sheetView>
  </sheetViews>
  <sheetFormatPr defaultRowHeight="14.5"/>
  <cols>
    <col min="1" max="1" width="8.7265625" customWidth="1"/>
    <col min="2" max="2" width="15.7265625" customWidth="1"/>
    <col min="3" max="3" width="15.1796875" customWidth="1"/>
    <col min="4" max="4" width="16.08984375" customWidth="1"/>
    <col min="5" max="5" width="15.81640625" customWidth="1"/>
    <col min="6" max="6" width="16.1796875" customWidth="1"/>
    <col min="7" max="7" width="17.08984375" customWidth="1"/>
    <col min="8" max="8" width="8.90625" customWidth="1"/>
    <col min="9" max="9" width="8.453125" customWidth="1"/>
    <col min="10" max="10" width="7.90625" customWidth="1"/>
    <col min="11" max="11" width="7.36328125" customWidth="1"/>
    <col min="12" max="12" width="6.36328125" customWidth="1"/>
  </cols>
  <sheetData>
    <row r="1" spans="1:15" ht="43.5">
      <c r="A1" s="1" t="s">
        <v>0</v>
      </c>
      <c r="B1" s="1" t="s">
        <v>1</v>
      </c>
      <c r="C1" s="1" t="s">
        <v>5</v>
      </c>
      <c r="D1" s="1" t="s">
        <v>6</v>
      </c>
      <c r="E1" s="1" t="s">
        <v>8</v>
      </c>
      <c r="F1" s="1" t="s">
        <v>2</v>
      </c>
      <c r="G1" s="1" t="s">
        <v>3</v>
      </c>
      <c r="H1" s="1" t="s">
        <v>9</v>
      </c>
      <c r="I1" s="1" t="s">
        <v>10</v>
      </c>
      <c r="J1" s="1" t="s">
        <v>7</v>
      </c>
      <c r="K1" s="1" t="s">
        <v>11</v>
      </c>
      <c r="L1" s="1" t="s">
        <v>4</v>
      </c>
      <c r="O1" s="1"/>
    </row>
    <row r="2" spans="1:15">
      <c r="A2" s="2">
        <v>2019</v>
      </c>
      <c r="B2" s="4">
        <v>2008.029</v>
      </c>
      <c r="C2" s="4">
        <v>1549.7339999999999</v>
      </c>
      <c r="D2" s="4">
        <v>1528.078</v>
      </c>
      <c r="E2" s="4">
        <v>700.01400000000001</v>
      </c>
      <c r="F2" s="4">
        <v>2311.5740000000001</v>
      </c>
      <c r="G2" s="4">
        <f>SUM(B2:F2)</f>
        <v>8097.4290000000001</v>
      </c>
      <c r="H2" s="5">
        <f>B2/G2*100</f>
        <v>24.798352662307998</v>
      </c>
      <c r="I2" s="5">
        <f>C2/G2*100</f>
        <v>19.138593249783355</v>
      </c>
      <c r="J2" s="5">
        <f>D2/G2*100</f>
        <v>18.871150336730334</v>
      </c>
      <c r="K2" s="5">
        <f>E2/G2*100</f>
        <v>8.6448921009372235</v>
      </c>
      <c r="L2" s="5">
        <f>F2/G2*100</f>
        <v>28.547011650241082</v>
      </c>
      <c r="M2" s="6"/>
    </row>
    <row r="3" spans="1:15">
      <c r="A3" s="2">
        <v>2020</v>
      </c>
      <c r="B3" s="4">
        <v>2143.884</v>
      </c>
      <c r="C3" s="4">
        <v>2498.9650000000001</v>
      </c>
      <c r="D3" s="4">
        <v>2596.4499999999998</v>
      </c>
      <c r="E3" s="4">
        <v>699.08299999999997</v>
      </c>
      <c r="F3" s="4">
        <v>2287.0140000000001</v>
      </c>
      <c r="G3" s="4">
        <f t="shared" ref="G3:G6" si="0">SUM(B3:F3)</f>
        <v>10225.396000000001</v>
      </c>
      <c r="H3" s="5">
        <f t="shared" ref="H3:H6" si="1">B3/G3*100</f>
        <v>20.966268690229697</v>
      </c>
      <c r="I3" s="5">
        <f t="shared" ref="I3:I6" si="2">C3/G3*100</f>
        <v>24.438809020208115</v>
      </c>
      <c r="J3" s="5">
        <f t="shared" ref="J3:J6" si="3">D3/G3*100</f>
        <v>25.392170630848916</v>
      </c>
      <c r="K3" s="5">
        <f t="shared" ref="K3:K6" si="4">E3/G3*100</f>
        <v>6.8367327778797016</v>
      </c>
      <c r="L3" s="5">
        <f t="shared" ref="L3:L6" si="5">F3/G3*100</f>
        <v>22.366018880833565</v>
      </c>
      <c r="M3" s="6"/>
    </row>
    <row r="4" spans="1:15">
      <c r="A4" s="2">
        <v>2021</v>
      </c>
      <c r="B4" s="4">
        <v>2408.52</v>
      </c>
      <c r="C4" s="4">
        <v>2664.5929999999998</v>
      </c>
      <c r="D4" s="4">
        <v>2592.779</v>
      </c>
      <c r="E4" s="4">
        <v>601.53399999999999</v>
      </c>
      <c r="F4" s="4">
        <v>2315.9639999999999</v>
      </c>
      <c r="G4" s="4">
        <f t="shared" si="0"/>
        <v>10583.39</v>
      </c>
      <c r="H4" s="5">
        <f t="shared" si="1"/>
        <v>22.757547439903473</v>
      </c>
      <c r="I4" s="5">
        <f t="shared" si="2"/>
        <v>25.177121886276517</v>
      </c>
      <c r="J4" s="5">
        <f t="shared" si="3"/>
        <v>24.498568039163256</v>
      </c>
      <c r="K4" s="5">
        <f t="shared" si="4"/>
        <v>5.6837553940656065</v>
      </c>
      <c r="L4" s="5">
        <f t="shared" si="5"/>
        <v>21.883007240591155</v>
      </c>
      <c r="M4" s="6"/>
    </row>
    <row r="5" spans="1:15">
      <c r="A5" s="2">
        <v>2022</v>
      </c>
      <c r="B5" s="4">
        <v>2093.4650000000001</v>
      </c>
      <c r="C5" s="4">
        <v>2659.4490000000001</v>
      </c>
      <c r="D5" s="4">
        <v>2616.5239999999999</v>
      </c>
      <c r="E5" s="4">
        <v>641.33100000000002</v>
      </c>
      <c r="F5" s="4">
        <v>2626.2710000000002</v>
      </c>
      <c r="G5" s="4">
        <f t="shared" si="0"/>
        <v>10637.04</v>
      </c>
      <c r="H5" s="5">
        <f t="shared" si="1"/>
        <v>19.680898069387723</v>
      </c>
      <c r="I5" s="5">
        <f t="shared" si="2"/>
        <v>25.001776810090025</v>
      </c>
      <c r="J5" s="5">
        <f t="shared" si="3"/>
        <v>24.598234095199416</v>
      </c>
      <c r="K5" s="5">
        <f t="shared" si="4"/>
        <v>6.0292242954806969</v>
      </c>
      <c r="L5" s="5">
        <f t="shared" si="5"/>
        <v>24.689866729842137</v>
      </c>
      <c r="M5" s="6"/>
    </row>
    <row r="6" spans="1:15">
      <c r="A6" s="2">
        <v>2023</v>
      </c>
      <c r="B6" s="4">
        <v>2362.9780000000001</v>
      </c>
      <c r="C6" s="4">
        <v>2438.5100000000002</v>
      </c>
      <c r="D6" s="4">
        <v>2601.7510000000002</v>
      </c>
      <c r="E6" s="4">
        <v>701.64099999999996</v>
      </c>
      <c r="F6" s="4">
        <v>2892.0659999999998</v>
      </c>
      <c r="G6" s="4">
        <f t="shared" si="0"/>
        <v>10996.946</v>
      </c>
      <c r="H6" s="5">
        <f t="shared" si="1"/>
        <v>21.487583916480084</v>
      </c>
      <c r="I6" s="5">
        <f t="shared" si="2"/>
        <v>22.174429155149078</v>
      </c>
      <c r="J6" s="5">
        <f t="shared" si="3"/>
        <v>23.658850375367855</v>
      </c>
      <c r="K6" s="5">
        <f t="shared" si="4"/>
        <v>6.3803259559517693</v>
      </c>
      <c r="L6" s="5">
        <f t="shared" si="5"/>
        <v>26.298810597051215</v>
      </c>
      <c r="M6" s="6"/>
    </row>
    <row r="7" spans="1:15">
      <c r="A7" s="2"/>
    </row>
    <row r="9" spans="1:15">
      <c r="A9" t="s">
        <v>12</v>
      </c>
      <c r="B9" s="8">
        <f>AVERAGEA(B2:B6)</f>
        <v>2203.3751999999999</v>
      </c>
      <c r="C9" s="8">
        <f t="shared" ref="C9:F9" si="6">AVERAGEA(C2:C6)</f>
        <v>2362.2501999999999</v>
      </c>
      <c r="D9" s="8">
        <f t="shared" si="6"/>
        <v>2387.1163999999999</v>
      </c>
      <c r="E9" s="8">
        <f t="shared" si="6"/>
        <v>668.72059999999999</v>
      </c>
      <c r="F9" s="8">
        <f t="shared" si="6"/>
        <v>2486.5778</v>
      </c>
    </row>
    <row r="10" spans="1:15">
      <c r="A10" t="s">
        <v>14</v>
      </c>
      <c r="B10" s="10">
        <v>19832.599999999999</v>
      </c>
      <c r="C10" s="10" t="s">
        <v>15</v>
      </c>
      <c r="E10" s="3">
        <v>2978</v>
      </c>
      <c r="F10">
        <v>4430</v>
      </c>
    </row>
    <row r="11" spans="1:15">
      <c r="A11" t="s">
        <v>13</v>
      </c>
      <c r="B11" s="9">
        <f t="shared" ref="B11:E11" si="7">B2/365</f>
        <v>5.5014493150684931</v>
      </c>
      <c r="C11" s="9">
        <f t="shared" ref="C11:F11" si="8">C2/365</f>
        <v>4.2458465753424655</v>
      </c>
      <c r="D11" s="9">
        <f t="shared" si="8"/>
        <v>4.1865150684931507</v>
      </c>
      <c r="E11" s="9">
        <f t="shared" si="8"/>
        <v>1.9178465753424658</v>
      </c>
      <c r="F11" s="9">
        <f t="shared" si="8"/>
        <v>6.3330794520547951</v>
      </c>
    </row>
    <row r="12" spans="1:15">
      <c r="B12" s="9">
        <f t="shared" ref="B12:F12" si="9">B3/365</f>
        <v>5.8736547945205482</v>
      </c>
      <c r="C12" s="9">
        <f t="shared" si="9"/>
        <v>6.8464794520547949</v>
      </c>
      <c r="D12" s="9">
        <f t="shared" si="9"/>
        <v>7.1135616438356157</v>
      </c>
      <c r="E12" s="9">
        <f t="shared" si="9"/>
        <v>1.9152958904109587</v>
      </c>
      <c r="F12" s="9">
        <f t="shared" si="9"/>
        <v>6.2657917808219183</v>
      </c>
    </row>
    <row r="13" spans="1:15">
      <c r="B13" s="9">
        <f t="shared" ref="B13:F13" si="10">B4/365</f>
        <v>6.598684931506849</v>
      </c>
      <c r="C13" s="9">
        <f t="shared" si="10"/>
        <v>7.3002547945205478</v>
      </c>
      <c r="D13" s="9">
        <f t="shared" si="10"/>
        <v>7.103504109589041</v>
      </c>
      <c r="E13" s="9">
        <f t="shared" si="10"/>
        <v>1.6480383561643834</v>
      </c>
      <c r="F13" s="9">
        <f t="shared" si="10"/>
        <v>6.3451068493150684</v>
      </c>
    </row>
    <row r="14" spans="1:15">
      <c r="B14" s="9">
        <f t="shared" ref="B14:F14" si="11">B5/365</f>
        <v>5.7355205479452058</v>
      </c>
      <c r="C14" s="9">
        <f t="shared" si="11"/>
        <v>7.2861616438356167</v>
      </c>
      <c r="D14" s="9">
        <f t="shared" si="11"/>
        <v>7.168558904109589</v>
      </c>
      <c r="E14" s="9">
        <f t="shared" si="11"/>
        <v>1.7570712328767124</v>
      </c>
      <c r="F14" s="9">
        <f t="shared" si="11"/>
        <v>7.1952630136986304</v>
      </c>
    </row>
    <row r="15" spans="1:15">
      <c r="B15" s="9">
        <f t="shared" ref="B15:F16" si="12">B6/365</f>
        <v>6.4739123287671232</v>
      </c>
      <c r="C15" s="9">
        <f t="shared" si="12"/>
        <v>6.6808493150684933</v>
      </c>
      <c r="D15" s="9">
        <f t="shared" si="12"/>
        <v>7.1280849315068497</v>
      </c>
      <c r="E15" s="9">
        <f t="shared" si="12"/>
        <v>1.922304109589041</v>
      </c>
      <c r="F15" s="9">
        <f t="shared" si="12"/>
        <v>7.9234684931506845</v>
      </c>
      <c r="G15" s="3"/>
      <c r="H15" s="3"/>
      <c r="I15" s="3"/>
    </row>
    <row r="17" spans="2:9">
      <c r="B17" s="3"/>
      <c r="C17" s="3"/>
      <c r="D17" s="3"/>
      <c r="E17" s="3"/>
      <c r="F17" s="3"/>
      <c r="G17" s="3"/>
      <c r="H17" s="3"/>
      <c r="I17" s="3"/>
    </row>
    <row r="18" spans="2:9">
      <c r="B18" s="3"/>
      <c r="C18" s="3"/>
      <c r="D18" s="3"/>
      <c r="E18" s="3"/>
      <c r="F18" s="3"/>
      <c r="G18" s="3"/>
      <c r="H18" s="3"/>
      <c r="I18" s="3"/>
    </row>
    <row r="19" spans="2:9">
      <c r="B19" s="3"/>
      <c r="C19" s="3"/>
      <c r="D19" s="3"/>
      <c r="E19" s="3"/>
      <c r="F19" s="3"/>
      <c r="G19" s="3"/>
      <c r="H19" s="3"/>
      <c r="I19" s="3"/>
    </row>
    <row r="21" spans="2:9">
      <c r="B21" s="3"/>
      <c r="C21" s="3"/>
      <c r="D21" s="3"/>
      <c r="E21" s="3"/>
      <c r="F21" s="3"/>
      <c r="G21" s="3"/>
      <c r="H21" s="3"/>
      <c r="I21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tabSelected="1" zoomScale="85" zoomScaleNormal="85" workbookViewId="0">
      <selection activeCell="H16" sqref="H16"/>
    </sheetView>
  </sheetViews>
  <sheetFormatPr defaultRowHeight="14.5"/>
  <cols>
    <col min="1" max="1" width="10.54296875" customWidth="1"/>
    <col min="2" max="2" width="23.26953125" customWidth="1"/>
    <col min="3" max="3" width="10" style="14" bestFit="1" customWidth="1"/>
    <col min="4" max="4" width="18.08984375" customWidth="1"/>
    <col min="5" max="5" width="9" style="14" bestFit="1" customWidth="1"/>
    <col min="6" max="6" width="17.08984375" customWidth="1"/>
    <col min="7" max="7" width="16.1796875" style="14" customWidth="1"/>
    <col min="8" max="8" width="17" customWidth="1"/>
    <col min="9" max="9" width="11.453125" style="14" customWidth="1"/>
    <col min="10" max="10" width="17.54296875" customWidth="1"/>
    <col min="11" max="11" width="10" style="14" bestFit="1" customWidth="1"/>
  </cols>
  <sheetData>
    <row r="1" spans="1:11" ht="44.5" customHeight="1">
      <c r="A1" s="1" t="s">
        <v>16</v>
      </c>
      <c r="B1" s="1" t="s">
        <v>17</v>
      </c>
      <c r="C1" s="12" t="s">
        <v>18</v>
      </c>
      <c r="D1" s="12" t="s">
        <v>21</v>
      </c>
      <c r="E1" s="12" t="s">
        <v>27</v>
      </c>
      <c r="F1" s="1" t="s">
        <v>19</v>
      </c>
      <c r="G1" s="12" t="s">
        <v>1</v>
      </c>
      <c r="H1" s="12" t="s">
        <v>23</v>
      </c>
      <c r="I1" s="12" t="s">
        <v>5</v>
      </c>
      <c r="J1" s="12" t="s">
        <v>22</v>
      </c>
      <c r="K1" s="12" t="s">
        <v>6</v>
      </c>
    </row>
    <row r="2" spans="1:11">
      <c r="A2">
        <v>2019</v>
      </c>
      <c r="B2" s="11">
        <v>2679.28</v>
      </c>
      <c r="C2" s="13">
        <v>2311.5740000000001</v>
      </c>
      <c r="D2" s="7">
        <v>682.31</v>
      </c>
      <c r="E2" s="13">
        <v>700.01400000000001</v>
      </c>
      <c r="F2">
        <v>2537.71</v>
      </c>
      <c r="G2" s="13">
        <v>2008.029</v>
      </c>
      <c r="H2">
        <v>1710.3</v>
      </c>
      <c r="I2" s="15">
        <v>1549.7339999999999</v>
      </c>
      <c r="J2">
        <v>1649.29</v>
      </c>
      <c r="K2" s="13">
        <v>1528.078</v>
      </c>
    </row>
    <row r="3" spans="1:11">
      <c r="A3">
        <v>2020</v>
      </c>
      <c r="B3" s="11">
        <v>1970.93</v>
      </c>
      <c r="C3" s="13">
        <v>2287.0140000000001</v>
      </c>
      <c r="D3" s="7">
        <v>691.89599999999996</v>
      </c>
      <c r="E3" s="13">
        <v>699.08299999999997</v>
      </c>
      <c r="F3">
        <v>2123.5500000000002</v>
      </c>
      <c r="G3" s="13">
        <v>2143.884</v>
      </c>
      <c r="H3">
        <v>1518.12</v>
      </c>
      <c r="I3" s="15">
        <v>2498.9650000000001</v>
      </c>
      <c r="J3">
        <v>1829.16</v>
      </c>
      <c r="K3" s="13">
        <v>2596.4499999999998</v>
      </c>
    </row>
    <row r="4" spans="1:11">
      <c r="A4">
        <v>2021</v>
      </c>
      <c r="B4" s="11">
        <v>1779.98</v>
      </c>
      <c r="C4" s="13">
        <v>2315.9639999999999</v>
      </c>
      <c r="D4" s="7">
        <v>732.53899999999999</v>
      </c>
      <c r="E4" s="13">
        <v>601.53399999999999</v>
      </c>
      <c r="F4">
        <v>2491.6799999999998</v>
      </c>
      <c r="G4" s="13">
        <v>2408.52</v>
      </c>
      <c r="H4">
        <v>1363.72</v>
      </c>
      <c r="I4" s="15">
        <v>2664.5929999999998</v>
      </c>
      <c r="J4">
        <v>2805.67</v>
      </c>
      <c r="K4" s="13">
        <v>2592.779</v>
      </c>
    </row>
    <row r="5" spans="1:11">
      <c r="A5">
        <v>2022</v>
      </c>
      <c r="B5" s="11">
        <v>1832.91</v>
      </c>
      <c r="C5" s="13">
        <v>2626.2710000000002</v>
      </c>
      <c r="D5" s="7">
        <v>642.19399999999996</v>
      </c>
      <c r="E5" s="13">
        <v>641.33100000000002</v>
      </c>
      <c r="F5">
        <v>2180.04</v>
      </c>
      <c r="G5" s="13">
        <v>2093.4650000000001</v>
      </c>
      <c r="H5">
        <v>1824.12</v>
      </c>
      <c r="I5" s="15">
        <v>2659.4490000000001</v>
      </c>
      <c r="J5">
        <v>1552.57</v>
      </c>
      <c r="K5" s="13">
        <v>2616.5239999999999</v>
      </c>
    </row>
    <row r="6" spans="1:11">
      <c r="A6">
        <v>2023</v>
      </c>
      <c r="B6" s="11">
        <v>1976.46</v>
      </c>
      <c r="C6" s="13">
        <v>2892.0659999999998</v>
      </c>
      <c r="D6" s="7">
        <v>623.19299999999998</v>
      </c>
      <c r="E6" s="13">
        <v>701.64099999999996</v>
      </c>
      <c r="F6">
        <v>2305.2800000000002</v>
      </c>
      <c r="G6" s="13">
        <v>2362.9780000000001</v>
      </c>
      <c r="H6">
        <v>1617.15</v>
      </c>
      <c r="I6" s="15">
        <v>2438.5100000000002</v>
      </c>
      <c r="J6">
        <v>2927.83</v>
      </c>
      <c r="K6" s="13">
        <v>2601.7510000000002</v>
      </c>
    </row>
    <row r="7" spans="1:11">
      <c r="B7" s="11"/>
    </row>
    <row r="9" spans="1:11">
      <c r="G9" s="15"/>
    </row>
    <row r="10" spans="1:11">
      <c r="A10" t="s">
        <v>24</v>
      </c>
      <c r="B10" s="8">
        <f>SUM(B2:B6)</f>
        <v>10239.560000000001</v>
      </c>
      <c r="C10" s="8">
        <f t="shared" ref="C10:K10" si="0">SUM(C2:C6)</f>
        <v>12432.888999999999</v>
      </c>
      <c r="D10" s="8">
        <f t="shared" si="0"/>
        <v>3372.1319999999996</v>
      </c>
      <c r="E10" s="8">
        <f t="shared" si="0"/>
        <v>3343.6030000000001</v>
      </c>
      <c r="F10" s="8">
        <f t="shared" si="0"/>
        <v>11638.26</v>
      </c>
      <c r="G10" s="8">
        <f t="shared" si="0"/>
        <v>11016.876</v>
      </c>
      <c r="H10" s="8">
        <f t="shared" si="0"/>
        <v>8033.41</v>
      </c>
      <c r="I10" s="8">
        <f t="shared" si="0"/>
        <v>11811.251</v>
      </c>
      <c r="J10" s="8">
        <f t="shared" si="0"/>
        <v>10764.52</v>
      </c>
      <c r="K10" s="8">
        <f t="shared" si="0"/>
        <v>11935.582</v>
      </c>
    </row>
    <row r="11" spans="1:11">
      <c r="A11" t="s">
        <v>20</v>
      </c>
      <c r="B11" s="15">
        <f>AVERAGEA(B2:B6)</f>
        <v>2047.9120000000003</v>
      </c>
      <c r="C11" s="15">
        <f>AVERAGEA(C2:C6)</f>
        <v>2486.5778</v>
      </c>
      <c r="D11" s="15">
        <f t="shared" ref="D11:K11" si="1">AVERAGEA(D2:D6)</f>
        <v>674.42639999999994</v>
      </c>
      <c r="E11" s="15">
        <f t="shared" si="1"/>
        <v>668.72059999999999</v>
      </c>
      <c r="F11" s="15">
        <f t="shared" si="1"/>
        <v>2327.652</v>
      </c>
      <c r="G11" s="15">
        <f t="shared" si="1"/>
        <v>2203.3751999999999</v>
      </c>
      <c r="H11" s="15">
        <f t="shared" si="1"/>
        <v>1606.682</v>
      </c>
      <c r="I11" s="15">
        <f t="shared" si="1"/>
        <v>2362.2501999999999</v>
      </c>
      <c r="J11" s="15">
        <f>AVERAGEA(J2:J6)</f>
        <v>2152.904</v>
      </c>
      <c r="K11" s="15">
        <f t="shared" si="1"/>
        <v>2387.1163999999999</v>
      </c>
    </row>
    <row r="12" spans="1:11">
      <c r="B12" s="15"/>
      <c r="C12" s="15"/>
      <c r="D12" s="15"/>
      <c r="E12" s="15"/>
      <c r="F12" s="15"/>
      <c r="G12" s="15"/>
      <c r="H12" s="15"/>
      <c r="I12" s="15"/>
      <c r="J12" s="15"/>
      <c r="K12" s="15"/>
    </row>
    <row r="13" spans="1:11">
      <c r="A13" t="s">
        <v>25</v>
      </c>
      <c r="B13" s="8">
        <f>C10-B10</f>
        <v>2193.3289999999979</v>
      </c>
      <c r="C13" s="8"/>
      <c r="D13" s="8">
        <f t="shared" ref="C13:K13" si="2">E10-D10</f>
        <v>-28.528999999999542</v>
      </c>
      <c r="E13" s="8"/>
      <c r="F13" s="8">
        <f t="shared" si="2"/>
        <v>-621.38400000000001</v>
      </c>
      <c r="G13" s="8"/>
      <c r="H13" s="8">
        <f>I10-H10</f>
        <v>3777.8410000000003</v>
      </c>
      <c r="I13" s="8"/>
      <c r="J13" s="8">
        <f t="shared" si="2"/>
        <v>1171.0619999999999</v>
      </c>
      <c r="K13" s="8"/>
    </row>
    <row r="14" spans="1:11" ht="31.5" customHeight="1">
      <c r="A14" t="s">
        <v>26</v>
      </c>
      <c r="B14" s="8">
        <f>C11-B11</f>
        <v>438.66579999999976</v>
      </c>
      <c r="C14" s="8"/>
      <c r="D14" s="8">
        <f>E11-D11</f>
        <v>-5.7057999999999538</v>
      </c>
      <c r="E14" s="8"/>
      <c r="F14" s="8">
        <f>G11-F11</f>
        <v>-124.27680000000009</v>
      </c>
      <c r="G14" s="8"/>
      <c r="H14" s="8">
        <f>I11-H11</f>
        <v>755.56819999999993</v>
      </c>
      <c r="I14" s="8"/>
      <c r="J14" s="8">
        <f>K11-J11</f>
        <v>234.21239999999989</v>
      </c>
      <c r="K14" s="8"/>
    </row>
    <row r="15" spans="1:11">
      <c r="G15" s="16"/>
    </row>
    <row r="16" spans="1:11">
      <c r="G16" s="16"/>
    </row>
    <row r="18" spans="7:7">
      <c r="G18" s="17"/>
    </row>
    <row r="19" spans="7:7">
      <c r="G19" s="17"/>
    </row>
    <row r="20" spans="7:7">
      <c r="G20" s="17"/>
    </row>
    <row r="22" spans="7:7">
      <c r="G22" s="1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laso00</dc:creator>
  <cp:lastModifiedBy>laso00</cp:lastModifiedBy>
  <dcterms:created xsi:type="dcterms:W3CDTF">2025-06-13T18:16:31Z</dcterms:created>
  <dcterms:modified xsi:type="dcterms:W3CDTF">2025-06-15T21:37:57Z</dcterms:modified>
</cp:coreProperties>
</file>