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Веро\Desktop\"/>
    </mc:Choice>
  </mc:AlternateContent>
  <xr:revisionPtr revIDLastSave="0" documentId="13_ncr:1_{F28FD96B-FEA5-4BD8-BF8A-ED341CBA0CF3}" xr6:coauthVersionLast="47" xr6:coauthVersionMax="47" xr10:uidLastSave="{00000000-0000-0000-0000-000000000000}"/>
  <bookViews>
    <workbookView xWindow="-108" yWindow="-108" windowWidth="23256" windowHeight="12576" firstSheet="2" activeTab="8" xr2:uid="{4D858925-0BB9-4C06-B0C2-4A0641A95A76}"/>
  </bookViews>
  <sheets>
    <sheet name="Compare" sheetId="4" r:id="rId1"/>
    <sheet name="random walk" sheetId="1" r:id="rId2"/>
    <sheet name="wall-to-wall" sheetId="5" r:id="rId3"/>
    <sheet name="wall+h.zigzag" sheetId="3" r:id="rId4"/>
    <sheet name="zigzag" sheetId="6" r:id="rId5"/>
    <sheet name="double zigzag" sheetId="9" r:id="rId6"/>
    <sheet name="spiral" sheetId="7" r:id="rId7"/>
    <sheet name="spiral+h.zigzag" sheetId="8" r:id="rId8"/>
    <sheet name="A Star" sheetId="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4" l="1"/>
  <c r="E20" i="4"/>
  <c r="E19" i="4"/>
  <c r="E18" i="4"/>
  <c r="E17" i="4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" i="9"/>
  <c r="E3" i="9"/>
  <c r="D3" i="9"/>
  <c r="C3" i="9"/>
  <c r="B3" i="9"/>
  <c r="E29" i="4"/>
  <c r="E28" i="4"/>
  <c r="E27" i="4"/>
  <c r="E26" i="4"/>
  <c r="E25" i="4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" i="8"/>
  <c r="E3" i="8"/>
  <c r="D3" i="8"/>
  <c r="C3" i="8"/>
  <c r="B3" i="8"/>
  <c r="H3" i="7"/>
  <c r="B30" i="4"/>
  <c r="B29" i="4"/>
  <c r="B28" i="4"/>
  <c r="B27" i="4"/>
  <c r="B26" i="4"/>
  <c r="B25" i="4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5" i="7"/>
  <c r="F3" i="7"/>
  <c r="E3" i="7"/>
  <c r="D3" i="7"/>
  <c r="C3" i="7"/>
  <c r="B3" i="7"/>
  <c r="F3" i="3"/>
  <c r="B22" i="4"/>
  <c r="B21" i="4"/>
  <c r="B20" i="4"/>
  <c r="B19" i="4"/>
  <c r="B18" i="4"/>
  <c r="B17" i="4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6" i="6"/>
  <c r="G5" i="5"/>
  <c r="G5" i="6"/>
  <c r="F3" i="6"/>
  <c r="E3" i="6"/>
  <c r="D3" i="6"/>
  <c r="C3" i="6"/>
  <c r="B3" i="6"/>
  <c r="B14" i="4"/>
  <c r="B13" i="4"/>
  <c r="B12" i="4"/>
  <c r="B11" i="4"/>
  <c r="B10" i="4"/>
  <c r="B9" i="4"/>
  <c r="D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F3" i="5"/>
  <c r="E3" i="5"/>
  <c r="C3" i="5"/>
  <c r="B3" i="5"/>
  <c r="E6" i="4"/>
  <c r="E5" i="4"/>
  <c r="D3" i="2"/>
  <c r="E4" i="4" s="1"/>
  <c r="E3" i="4"/>
  <c r="E2" i="4"/>
  <c r="E13" i="4"/>
  <c r="E12" i="4"/>
  <c r="E11" i="4"/>
  <c r="E10" i="4"/>
  <c r="E9" i="4"/>
  <c r="B6" i="4"/>
  <c r="B5" i="4"/>
  <c r="B4" i="4"/>
  <c r="B3" i="4"/>
  <c r="B2" i="4"/>
  <c r="F54" i="3"/>
  <c r="F53" i="3"/>
  <c r="F52" i="3"/>
  <c r="F51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6" i="3"/>
  <c r="F5" i="3"/>
  <c r="E3" i="3"/>
  <c r="D3" i="3"/>
  <c r="C3" i="3"/>
  <c r="B3" i="3"/>
  <c r="G3" i="1"/>
  <c r="G3" i="2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9" i="1"/>
  <c r="F8" i="1"/>
  <c r="F7" i="1"/>
  <c r="F6" i="1"/>
  <c r="F5" i="1"/>
  <c r="B3" i="1"/>
  <c r="E3" i="1"/>
  <c r="D3" i="1"/>
  <c r="C3" i="1"/>
  <c r="F3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" i="2"/>
  <c r="F23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E7" i="2"/>
  <c r="E8" i="2"/>
  <c r="E9" i="2"/>
  <c r="E10" i="2"/>
  <c r="E3" i="2" s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6" i="2"/>
  <c r="E5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3" i="2" s="1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5" i="2"/>
  <c r="C8" i="2"/>
  <c r="C7" i="2"/>
  <c r="C6" i="2"/>
  <c r="B3" i="2"/>
  <c r="F3" i="9" l="1"/>
  <c r="G3" i="9" s="1"/>
  <c r="F3" i="8"/>
  <c r="G3" i="8" s="1"/>
  <c r="G3" i="7"/>
  <c r="G3" i="6"/>
  <c r="H3" i="6" s="1"/>
  <c r="G3" i="5"/>
  <c r="H3" i="5" s="1"/>
  <c r="G3" i="3"/>
  <c r="F3" i="1"/>
</calcChain>
</file>

<file path=xl/sharedStrings.xml><?xml version="1.0" encoding="utf-8"?>
<sst xmlns="http://schemas.openxmlformats.org/spreadsheetml/2006/main" count="118" uniqueCount="30">
  <si>
    <t>ef time</t>
  </si>
  <si>
    <t>ticks</t>
  </si>
  <si>
    <t>energy</t>
  </si>
  <si>
    <t>ef power</t>
  </si>
  <si>
    <t>ef</t>
  </si>
  <si>
    <t>AVERAGE</t>
  </si>
  <si>
    <t>50 pc of trash</t>
  </si>
  <si>
    <t>A * algorithm</t>
  </si>
  <si>
    <t>Random-walk algorithm</t>
  </si>
  <si>
    <t>wall-to-wall + horizontal zigzag algorithm</t>
  </si>
  <si>
    <t>Random walk</t>
  </si>
  <si>
    <t>Consumed energy</t>
  </si>
  <si>
    <t>Time effitiency</t>
  </si>
  <si>
    <t>Ticks needed to finish cleaning</t>
  </si>
  <si>
    <t>Power effitiency</t>
  </si>
  <si>
    <t>Overall effitiency</t>
  </si>
  <si>
    <t>Wall-to-Wall</t>
  </si>
  <si>
    <t>Wall-to-Wall + Horizontal Zigzag</t>
  </si>
  <si>
    <t>A*</t>
  </si>
  <si>
    <t>Wall to wall algorithm</t>
  </si>
  <si>
    <t>collected trash</t>
  </si>
  <si>
    <t>Collected trash</t>
  </si>
  <si>
    <t>Zigzag</t>
  </si>
  <si>
    <t>Zigzag algorithm</t>
  </si>
  <si>
    <t>Spiral algorithm</t>
  </si>
  <si>
    <t>Spiral</t>
  </si>
  <si>
    <t>spiral + horizontal zigzag algorithm</t>
  </si>
  <si>
    <t>Spiral + Horizontal Zigzag</t>
  </si>
  <si>
    <t>Double algorithm</t>
  </si>
  <si>
    <t xml:space="preserve">Double Zigzag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</si>
</sst>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04"/>
      <scheme val="minor"/>
    </font>
    <font>
      <sz val="1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2" fillId="0" borderId="2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4" fillId="2" borderId="3" xfId="0" applyFont="1" applyFill="1" applyBorder="1"/>
    <xf numFmtId="0" fontId="1" fillId="2" borderId="0" xfId="0" applyFont="1" applyFill="1"/>
    <xf numFmtId="0" fontId="3" fillId="0" borderId="2" xfId="0" applyFont="1" applyBorder="1"/>
    <xf numFmtId="0" fontId="3" fillId="0" borderId="0" xfId="0" applyFont="1"/>
    <xf numFmtId="0" fontId="4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0" borderId="1" xfId="0" applyFont="1" applyBorder="1"/>
    <xf numFmtId="0" fontId="2" fillId="2" borderId="0" xfId="0" applyFont="1" applyFill="1" applyAlignment="1">
      <alignment horizontal="center"/>
    </xf>
    <xf numFmtId="0" fontId="1" fillId="2" borderId="3" xfId="0" applyFont="1" applyFill="1" applyBorder="1"/>
    <xf numFmtId="0" fontId="1" fillId="2" borderId="0" xfId="0" applyFont="1" applyFill="1" applyBorder="1"/>
    <xf numFmtId="0" fontId="0" fillId="2" borderId="4" xfId="0" applyFill="1" applyBorder="1"/>
    <xf numFmtId="0" fontId="2" fillId="0" borderId="9" xfId="0" applyFont="1" applyBorder="1"/>
    <xf numFmtId="0" fontId="0" fillId="0" borderId="10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/>
    <xf numFmtId="0" fontId="2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8FA5A-DD83-41F1-9054-AA5E69EE4225}">
  <dimension ref="A1:E30"/>
  <sheetViews>
    <sheetView workbookViewId="0">
      <selection activeCell="F1" sqref="F1"/>
    </sheetView>
  </sheetViews>
  <sheetFormatPr defaultRowHeight="14.4" x14ac:dyDescent="0.3"/>
  <cols>
    <col min="1" max="1" width="25.5546875" bestFit="1" customWidth="1"/>
    <col min="2" max="2" width="12" bestFit="1" customWidth="1"/>
    <col min="4" max="4" width="25.5546875" bestFit="1" customWidth="1"/>
    <col min="5" max="5" width="12" bestFit="1" customWidth="1"/>
    <col min="7" max="7" width="25.5546875" bestFit="1" customWidth="1"/>
    <col min="8" max="8" width="12" bestFit="1" customWidth="1"/>
  </cols>
  <sheetData>
    <row r="1" spans="1:5" x14ac:dyDescent="0.3">
      <c r="A1" s="15" t="s">
        <v>10</v>
      </c>
      <c r="B1" s="15"/>
      <c r="D1" s="24" t="s">
        <v>18</v>
      </c>
      <c r="E1" s="24"/>
    </row>
    <row r="2" spans="1:5" x14ac:dyDescent="0.3">
      <c r="A2" s="1" t="s">
        <v>13</v>
      </c>
      <c r="B2" s="1">
        <f>'random walk'!B3</f>
        <v>6390.64</v>
      </c>
      <c r="D2" s="1" t="s">
        <v>13</v>
      </c>
      <c r="E2" s="1">
        <f>'A Star'!B3</f>
        <v>801.36</v>
      </c>
    </row>
    <row r="3" spans="1:5" x14ac:dyDescent="0.3">
      <c r="A3" s="1" t="s">
        <v>11</v>
      </c>
      <c r="B3" s="1">
        <f>'random walk'!C3</f>
        <v>7465.39</v>
      </c>
      <c r="D3" s="1" t="s">
        <v>11</v>
      </c>
      <c r="E3" s="1">
        <f>'A Star'!C3</f>
        <v>963.02</v>
      </c>
    </row>
    <row r="4" spans="1:5" x14ac:dyDescent="0.3">
      <c r="A4" s="1" t="s">
        <v>12</v>
      </c>
      <c r="B4" s="1">
        <f>'random walk'!D3</f>
        <v>128.41760000000002</v>
      </c>
      <c r="D4" s="1" t="s">
        <v>12</v>
      </c>
      <c r="E4" s="1">
        <f>'A Star'!D3</f>
        <v>15.989000000000008</v>
      </c>
    </row>
    <row r="5" spans="1:5" x14ac:dyDescent="0.3">
      <c r="A5" s="1" t="s">
        <v>14</v>
      </c>
      <c r="B5" s="1">
        <f>'random walk'!E3</f>
        <v>132.2998</v>
      </c>
      <c r="D5" s="1" t="s">
        <v>14</v>
      </c>
      <c r="E5" s="1">
        <f>'A Star'!E3</f>
        <v>19.384399999999999</v>
      </c>
    </row>
    <row r="6" spans="1:5" x14ac:dyDescent="0.3">
      <c r="A6" s="1" t="s">
        <v>15</v>
      </c>
      <c r="B6" s="1">
        <f>'random walk'!F3</f>
        <v>1.5748235764292948E-6</v>
      </c>
      <c r="D6" s="1" t="s">
        <v>15</v>
      </c>
      <c r="E6" s="1">
        <f>'A Star'!F3</f>
        <v>6.6642608328221648E-5</v>
      </c>
    </row>
    <row r="8" spans="1:5" x14ac:dyDescent="0.3">
      <c r="A8" s="15" t="s">
        <v>16</v>
      </c>
      <c r="B8" s="15"/>
      <c r="D8" s="15" t="s">
        <v>17</v>
      </c>
      <c r="E8" s="15"/>
    </row>
    <row r="9" spans="1:5" x14ac:dyDescent="0.3">
      <c r="A9" s="20" t="s">
        <v>13</v>
      </c>
      <c r="B9" s="1">
        <f>'wall-to-wall'!B3</f>
        <v>1001</v>
      </c>
      <c r="D9" s="1" t="s">
        <v>13</v>
      </c>
      <c r="E9" s="1">
        <f>'wall+h.zigzag'!B3</f>
        <v>2056.5</v>
      </c>
    </row>
    <row r="10" spans="1:5" x14ac:dyDescent="0.3">
      <c r="A10" s="20" t="s">
        <v>11</v>
      </c>
      <c r="B10" s="1">
        <f>'wall-to-wall'!C3</f>
        <v>1029.58</v>
      </c>
      <c r="D10" s="1" t="s">
        <v>11</v>
      </c>
      <c r="E10" s="1">
        <f>'wall+h.zigzag'!C3</f>
        <v>2218.46</v>
      </c>
    </row>
    <row r="11" spans="1:5" x14ac:dyDescent="0.3">
      <c r="A11" s="20" t="s">
        <v>12</v>
      </c>
      <c r="B11" s="1">
        <f>'wall-to-wall'!E3</f>
        <v>158.65128000000001</v>
      </c>
      <c r="D11" s="1" t="s">
        <v>12</v>
      </c>
      <c r="E11" s="1">
        <f>'wall+h.zigzag'!D3</f>
        <v>41.13000000000001</v>
      </c>
    </row>
    <row r="12" spans="1:5" x14ac:dyDescent="0.3">
      <c r="A12" s="20" t="s">
        <v>14</v>
      </c>
      <c r="B12" s="1">
        <f>'wall-to-wall'!F3</f>
        <v>198.8895</v>
      </c>
      <c r="D12" s="1" t="s">
        <v>14</v>
      </c>
      <c r="E12" s="1">
        <f>'wall+h.zigzag'!E3</f>
        <v>44.372800000000005</v>
      </c>
    </row>
    <row r="13" spans="1:5" x14ac:dyDescent="0.3">
      <c r="A13" s="20" t="s">
        <v>15</v>
      </c>
      <c r="B13" s="1">
        <f>'wall-to-wall'!G3</f>
        <v>7.2449614713810655E-6</v>
      </c>
      <c r="D13" s="1" t="s">
        <v>15</v>
      </c>
      <c r="E13" s="1">
        <f>'wall+h.zigzag'!F3</f>
        <v>1.1106392585746123E-5</v>
      </c>
    </row>
    <row r="14" spans="1:5" x14ac:dyDescent="0.3">
      <c r="A14" s="21" t="s">
        <v>21</v>
      </c>
      <c r="B14" s="1">
        <f>'wall-to-wall'!D3</f>
        <v>7.48</v>
      </c>
    </row>
    <row r="16" spans="1:5" x14ac:dyDescent="0.3">
      <c r="A16" s="15" t="s">
        <v>22</v>
      </c>
      <c r="B16" s="15"/>
      <c r="D16" s="15" t="s">
        <v>29</v>
      </c>
      <c r="E16" s="15"/>
    </row>
    <row r="17" spans="1:5" x14ac:dyDescent="0.3">
      <c r="A17" s="1" t="s">
        <v>13</v>
      </c>
      <c r="B17" s="1">
        <f>zigzag!B3</f>
        <v>1001</v>
      </c>
      <c r="D17" s="1" t="s">
        <v>13</v>
      </c>
      <c r="E17" s="1">
        <f>'double zigzag'!B3</f>
        <v>1703.3</v>
      </c>
    </row>
    <row r="18" spans="1:5" x14ac:dyDescent="0.3">
      <c r="A18" s="1" t="s">
        <v>11</v>
      </c>
      <c r="B18" s="1">
        <f>zigzag!C3</f>
        <v>1064.32</v>
      </c>
      <c r="D18" s="1" t="s">
        <v>11</v>
      </c>
      <c r="E18" s="1">
        <f>'double zigzag'!C3</f>
        <v>1803.44</v>
      </c>
    </row>
    <row r="19" spans="1:5" x14ac:dyDescent="0.3">
      <c r="A19" s="1" t="s">
        <v>12</v>
      </c>
      <c r="B19" s="1">
        <f>zigzag!E3</f>
        <v>31.096999999999998</v>
      </c>
      <c r="D19" s="1" t="s">
        <v>12</v>
      </c>
      <c r="E19" s="1">
        <f>'double zigzag'!D3</f>
        <v>34.066000000000003</v>
      </c>
    </row>
    <row r="20" spans="1:5" x14ac:dyDescent="0.3">
      <c r="A20" s="1" t="s">
        <v>14</v>
      </c>
      <c r="B20" s="1">
        <f>zigzag!F3</f>
        <v>33.02361599999999</v>
      </c>
      <c r="D20" s="1" t="s">
        <v>14</v>
      </c>
      <c r="E20" s="1">
        <f>'double zigzag'!E3</f>
        <v>36.670000000000016</v>
      </c>
    </row>
    <row r="21" spans="1:5" x14ac:dyDescent="0.3">
      <c r="A21" s="1" t="s">
        <v>15</v>
      </c>
      <c r="B21" s="1">
        <f>zigzag!G3</f>
        <v>3.1112778541825954E-5</v>
      </c>
      <c r="D21" s="1" t="s">
        <v>15</v>
      </c>
      <c r="E21" s="1">
        <f>'double zigzag'!F3</f>
        <v>1.6481713023021211E-5</v>
      </c>
    </row>
    <row r="22" spans="1:5" x14ac:dyDescent="0.3">
      <c r="A22" s="21" t="s">
        <v>21</v>
      </c>
      <c r="B22" s="1">
        <f>zigzag!D3</f>
        <v>33.200000000000003</v>
      </c>
      <c r="D22" s="22"/>
    </row>
    <row r="24" spans="1:5" x14ac:dyDescent="0.3">
      <c r="A24" s="15" t="s">
        <v>25</v>
      </c>
      <c r="B24" s="15"/>
      <c r="D24" s="15" t="s">
        <v>27</v>
      </c>
      <c r="E24" s="15"/>
    </row>
    <row r="25" spans="1:5" x14ac:dyDescent="0.3">
      <c r="A25" s="1" t="s">
        <v>13</v>
      </c>
      <c r="B25" s="1">
        <f>spiral!B3</f>
        <v>2501</v>
      </c>
      <c r="D25" s="1" t="s">
        <v>13</v>
      </c>
      <c r="E25" s="1">
        <f>'spiral+h.zigzag'!B3</f>
        <v>3858.16</v>
      </c>
    </row>
    <row r="26" spans="1:5" x14ac:dyDescent="0.3">
      <c r="A26" s="1" t="s">
        <v>11</v>
      </c>
      <c r="B26" s="1">
        <f>spiral!C3</f>
        <v>2563.7399999999998</v>
      </c>
      <c r="D26" s="1" t="s">
        <v>11</v>
      </c>
      <c r="E26" s="1">
        <f>'spiral+h.zigzag'!C3</f>
        <v>4023.49</v>
      </c>
    </row>
    <row r="27" spans="1:5" x14ac:dyDescent="0.3">
      <c r="A27" s="1" t="s">
        <v>12</v>
      </c>
      <c r="B27" s="1">
        <f>spiral!E3</f>
        <v>92.977959999999996</v>
      </c>
      <c r="D27" s="1" t="s">
        <v>12</v>
      </c>
      <c r="E27" s="1">
        <f>'spiral+h.zigzag'!D3</f>
        <v>77.163199999999975</v>
      </c>
    </row>
    <row r="28" spans="1:5" x14ac:dyDescent="0.3">
      <c r="A28" s="1" t="s">
        <v>14</v>
      </c>
      <c r="B28" s="1">
        <f>spiral!F3</f>
        <v>128.60923</v>
      </c>
      <c r="D28" s="1" t="s">
        <v>14</v>
      </c>
      <c r="E28" s="1">
        <f>'spiral+h.zigzag'!E3</f>
        <v>80.469799999999992</v>
      </c>
    </row>
    <row r="29" spans="1:5" x14ac:dyDescent="0.3">
      <c r="A29" s="1" t="s">
        <v>15</v>
      </c>
      <c r="B29" s="1">
        <f>spiral!G3</f>
        <v>4.3167820538914521E-6</v>
      </c>
      <c r="D29" s="1" t="s">
        <v>15</v>
      </c>
      <c r="E29" s="1">
        <f>'spiral+h.zigzag'!F3</f>
        <v>3.4303645923768963E-6</v>
      </c>
    </row>
    <row r="30" spans="1:5" x14ac:dyDescent="0.3">
      <c r="A30" s="21" t="s">
        <v>21</v>
      </c>
      <c r="B30" s="1">
        <f>spiral!D3</f>
        <v>27.76</v>
      </c>
    </row>
  </sheetData>
  <mergeCells count="8">
    <mergeCell ref="A1:B1"/>
    <mergeCell ref="D8:E8"/>
    <mergeCell ref="A16:B16"/>
    <mergeCell ref="A8:B8"/>
    <mergeCell ref="D16:E16"/>
    <mergeCell ref="A24:B24"/>
    <mergeCell ref="D24:E24"/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58E0A-63D9-4D05-A657-885D59A5E0A7}">
  <dimension ref="A1:G54"/>
  <sheetViews>
    <sheetView topLeftCell="A36" workbookViewId="0">
      <selection activeCell="J18" sqref="J18"/>
    </sheetView>
  </sheetViews>
  <sheetFormatPr defaultRowHeight="14.4" x14ac:dyDescent="0.3"/>
  <cols>
    <col min="6" max="6" width="10.77734375" customWidth="1"/>
  </cols>
  <sheetData>
    <row r="1" spans="1:7" x14ac:dyDescent="0.3">
      <c r="A1" t="s">
        <v>6</v>
      </c>
    </row>
    <row r="2" spans="1:7" ht="15" thickBot="1" x14ac:dyDescent="0.35">
      <c r="A2" t="s">
        <v>8</v>
      </c>
    </row>
    <row r="3" spans="1:7" ht="15" thickBot="1" x14ac:dyDescent="0.35">
      <c r="A3" s="7" t="s">
        <v>5</v>
      </c>
      <c r="B3" s="5">
        <f>AVERAGE(B5:B54)</f>
        <v>6390.64</v>
      </c>
      <c r="C3" s="5">
        <f t="shared" ref="C3:E3" si="0">AVERAGE(C5:C54)</f>
        <v>7465.39</v>
      </c>
      <c r="D3" s="5">
        <f t="shared" si="0"/>
        <v>128.41760000000002</v>
      </c>
      <c r="E3" s="5">
        <f t="shared" si="0"/>
        <v>132.2998</v>
      </c>
      <c r="F3" s="6">
        <f>AVERAGE(F5:F54)</f>
        <v>1.5748235764292948E-6</v>
      </c>
      <c r="G3" s="8">
        <f>F3*100</f>
        <v>1.5748235764292948E-4</v>
      </c>
    </row>
    <row r="4" spans="1:7" x14ac:dyDescent="0.3">
      <c r="A4" s="3"/>
      <c r="B4" s="4" t="s">
        <v>1</v>
      </c>
      <c r="C4" s="4" t="s">
        <v>2</v>
      </c>
      <c r="D4" s="4" t="s">
        <v>0</v>
      </c>
      <c r="E4" s="4" t="s">
        <v>3</v>
      </c>
      <c r="F4" s="4" t="s">
        <v>4</v>
      </c>
    </row>
    <row r="5" spans="1:7" x14ac:dyDescent="0.3">
      <c r="A5" s="2">
        <v>1</v>
      </c>
      <c r="B5" s="1">
        <v>15788</v>
      </c>
      <c r="C5" s="1">
        <v>16114.5</v>
      </c>
      <c r="D5" s="1">
        <v>315.76</v>
      </c>
      <c r="E5" s="1">
        <v>322.29000000000002</v>
      </c>
      <c r="F5" s="1">
        <f>50/(B5*C5)</f>
        <v>1.9652873187563884E-7</v>
      </c>
    </row>
    <row r="6" spans="1:7" x14ac:dyDescent="0.3">
      <c r="A6" s="2">
        <v>2</v>
      </c>
      <c r="B6" s="1">
        <v>6010</v>
      </c>
      <c r="C6" s="1">
        <v>6187.5</v>
      </c>
      <c r="D6" s="1">
        <v>120.2</v>
      </c>
      <c r="E6" s="1">
        <v>123.75</v>
      </c>
      <c r="F6" s="1">
        <f>50/(B6*C6)</f>
        <v>1.3445604127800468E-6</v>
      </c>
    </row>
    <row r="7" spans="1:7" x14ac:dyDescent="0.3">
      <c r="A7" s="2">
        <v>3</v>
      </c>
      <c r="B7" s="1">
        <v>4730</v>
      </c>
      <c r="C7" s="1">
        <v>48899</v>
      </c>
      <c r="D7" s="1">
        <v>94.6</v>
      </c>
      <c r="E7" s="1">
        <v>97.98</v>
      </c>
      <c r="F7" s="1">
        <f>50/(B7*C7)</f>
        <v>2.1617670145223618E-7</v>
      </c>
    </row>
    <row r="8" spans="1:7" x14ac:dyDescent="0.3">
      <c r="A8" s="2">
        <v>4</v>
      </c>
      <c r="B8" s="1">
        <v>7868</v>
      </c>
      <c r="C8" s="1">
        <v>8077.5</v>
      </c>
      <c r="D8" s="1">
        <v>157</v>
      </c>
      <c r="E8" s="1">
        <v>161.55000000000001</v>
      </c>
      <c r="F8" s="1">
        <f>50/(B8*C8)</f>
        <v>7.867353895764169E-7</v>
      </c>
    </row>
    <row r="9" spans="1:7" x14ac:dyDescent="0.3">
      <c r="A9" s="2">
        <v>5</v>
      </c>
      <c r="B9" s="1">
        <v>5511</v>
      </c>
      <c r="C9" s="1">
        <v>5667.5</v>
      </c>
      <c r="D9" s="1">
        <v>110.22</v>
      </c>
      <c r="E9" s="1">
        <v>113.35</v>
      </c>
      <c r="F9" s="1">
        <f>50/(B9*C9)</f>
        <v>1.6008405052989021E-6</v>
      </c>
    </row>
    <row r="10" spans="1:7" x14ac:dyDescent="0.3">
      <c r="A10" s="2">
        <v>6</v>
      </c>
      <c r="B10" s="1">
        <v>6504</v>
      </c>
      <c r="C10" s="1">
        <v>6706.5</v>
      </c>
      <c r="D10" s="1">
        <v>130.08000000000001</v>
      </c>
      <c r="E10" s="1">
        <v>164.13</v>
      </c>
      <c r="F10" s="1">
        <f t="shared" ref="F10:F54" si="1">50/(B10*C10)</f>
        <v>1.1462874637692921E-6</v>
      </c>
    </row>
    <row r="11" spans="1:7" x14ac:dyDescent="0.3">
      <c r="A11" s="2">
        <v>7</v>
      </c>
      <c r="B11" s="1">
        <v>7111</v>
      </c>
      <c r="C11" s="1">
        <v>7328.5</v>
      </c>
      <c r="D11" s="1">
        <v>142.22</v>
      </c>
      <c r="E11" s="1">
        <v>146.57</v>
      </c>
      <c r="F11" s="1">
        <f t="shared" si="1"/>
        <v>9.5945416729179095E-7</v>
      </c>
    </row>
    <row r="12" spans="1:7" x14ac:dyDescent="0.3">
      <c r="A12" s="2">
        <v>8</v>
      </c>
      <c r="B12" s="1">
        <v>4773</v>
      </c>
      <c r="C12" s="1">
        <v>4939</v>
      </c>
      <c r="D12" s="1">
        <v>95.46</v>
      </c>
      <c r="E12" s="1">
        <v>98.78</v>
      </c>
      <c r="F12" s="1">
        <f t="shared" si="1"/>
        <v>2.120994507175685E-6</v>
      </c>
    </row>
    <row r="13" spans="1:7" x14ac:dyDescent="0.3">
      <c r="A13" s="2">
        <v>9</v>
      </c>
      <c r="B13" s="1">
        <v>8966</v>
      </c>
      <c r="C13" s="1">
        <v>9228.5</v>
      </c>
      <c r="D13" s="1">
        <v>179.32</v>
      </c>
      <c r="E13" s="1">
        <v>184.57</v>
      </c>
      <c r="F13" s="1">
        <f t="shared" si="1"/>
        <v>6.0428268919477647E-7</v>
      </c>
    </row>
    <row r="14" spans="1:7" x14ac:dyDescent="0.3">
      <c r="A14" s="2">
        <v>10</v>
      </c>
      <c r="B14" s="1">
        <v>9264</v>
      </c>
      <c r="C14" s="1">
        <v>9502.5</v>
      </c>
      <c r="D14" s="1">
        <v>185.28</v>
      </c>
      <c r="E14" s="1">
        <v>190.05</v>
      </c>
      <c r="F14" s="1">
        <f t="shared" si="1"/>
        <v>5.6798070137892081E-7</v>
      </c>
    </row>
    <row r="15" spans="1:7" x14ac:dyDescent="0.3">
      <c r="A15" s="2">
        <v>11</v>
      </c>
      <c r="B15" s="1">
        <v>6659</v>
      </c>
      <c r="C15" s="1">
        <v>6839.5</v>
      </c>
      <c r="D15" s="1">
        <v>133.18</v>
      </c>
      <c r="E15" s="1">
        <v>136.79</v>
      </c>
      <c r="F15" s="1">
        <f t="shared" si="1"/>
        <v>1.0978338957774245E-6</v>
      </c>
    </row>
    <row r="16" spans="1:7" x14ac:dyDescent="0.3">
      <c r="A16" s="2">
        <v>12</v>
      </c>
      <c r="B16" s="1">
        <v>6748</v>
      </c>
      <c r="C16" s="1">
        <v>6957</v>
      </c>
      <c r="D16" s="1">
        <v>134.96</v>
      </c>
      <c r="E16" s="1">
        <v>139.13999999999999</v>
      </c>
      <c r="F16" s="1">
        <f t="shared" si="1"/>
        <v>1.065057186328517E-6</v>
      </c>
    </row>
    <row r="17" spans="1:6" x14ac:dyDescent="0.3">
      <c r="A17" s="2">
        <v>13</v>
      </c>
      <c r="B17" s="1">
        <v>4344</v>
      </c>
      <c r="C17" s="1">
        <v>4511</v>
      </c>
      <c r="D17" s="1">
        <v>86.88</v>
      </c>
      <c r="E17" s="1">
        <v>90.22</v>
      </c>
      <c r="F17" s="1">
        <f t="shared" si="1"/>
        <v>2.5515692559174974E-6</v>
      </c>
    </row>
    <row r="18" spans="1:6" x14ac:dyDescent="0.3">
      <c r="A18" s="2">
        <v>14</v>
      </c>
      <c r="B18" s="1">
        <v>4358</v>
      </c>
      <c r="C18" s="1">
        <v>4521</v>
      </c>
      <c r="D18" s="1">
        <v>87.16</v>
      </c>
      <c r="E18" s="1">
        <v>90.42</v>
      </c>
      <c r="F18" s="1">
        <f t="shared" si="1"/>
        <v>2.5377466981631483E-6</v>
      </c>
    </row>
    <row r="19" spans="1:6" x14ac:dyDescent="0.3">
      <c r="A19" s="2">
        <v>15</v>
      </c>
      <c r="B19" s="1">
        <v>3467</v>
      </c>
      <c r="C19" s="1">
        <v>3614.5</v>
      </c>
      <c r="D19" s="1">
        <v>69.34</v>
      </c>
      <c r="E19" s="1">
        <v>72.290000000000006</v>
      </c>
      <c r="F19" s="1">
        <f t="shared" si="1"/>
        <v>3.9899544119778748E-6</v>
      </c>
    </row>
    <row r="20" spans="1:6" x14ac:dyDescent="0.3">
      <c r="A20" s="2">
        <v>16</v>
      </c>
      <c r="B20" s="1">
        <v>5379</v>
      </c>
      <c r="C20" s="1">
        <v>5573.5</v>
      </c>
      <c r="D20" s="1">
        <v>107.58</v>
      </c>
      <c r="E20" s="1">
        <v>111.47</v>
      </c>
      <c r="F20" s="1">
        <f t="shared" si="1"/>
        <v>1.6677865019133764E-6</v>
      </c>
    </row>
    <row r="21" spans="1:6" x14ac:dyDescent="0.3">
      <c r="A21" s="2">
        <v>17</v>
      </c>
      <c r="B21" s="1">
        <v>5624</v>
      </c>
      <c r="C21" s="1">
        <v>5810.5</v>
      </c>
      <c r="D21" s="1">
        <v>112.48</v>
      </c>
      <c r="E21" s="1">
        <v>116.21</v>
      </c>
      <c r="F21" s="1">
        <f t="shared" si="1"/>
        <v>1.5300696010300673E-6</v>
      </c>
    </row>
    <row r="22" spans="1:6" x14ac:dyDescent="0.3">
      <c r="A22" s="2">
        <v>18</v>
      </c>
      <c r="B22" s="1">
        <v>5349</v>
      </c>
      <c r="C22" s="1">
        <v>5535.5</v>
      </c>
      <c r="D22" s="1">
        <v>106.98</v>
      </c>
      <c r="E22" s="1">
        <v>110.71</v>
      </c>
      <c r="F22" s="1">
        <f t="shared" si="1"/>
        <v>1.6886535266118877E-6</v>
      </c>
    </row>
    <row r="23" spans="1:6" x14ac:dyDescent="0.3">
      <c r="A23" s="2">
        <v>19</v>
      </c>
      <c r="B23" s="1">
        <v>5438</v>
      </c>
      <c r="C23" s="1">
        <v>5623.5</v>
      </c>
      <c r="D23" s="1">
        <v>108.76</v>
      </c>
      <c r="E23" s="1">
        <v>112.47</v>
      </c>
      <c r="F23" s="1">
        <f t="shared" si="1"/>
        <v>1.6350238859004468E-6</v>
      </c>
    </row>
    <row r="24" spans="1:6" x14ac:dyDescent="0.3">
      <c r="A24" s="2">
        <v>20</v>
      </c>
      <c r="B24" s="1">
        <v>5136</v>
      </c>
      <c r="C24" s="1">
        <v>5304.5</v>
      </c>
      <c r="D24" s="1">
        <v>102.72</v>
      </c>
      <c r="E24" s="1">
        <v>106.09</v>
      </c>
      <c r="F24" s="1">
        <f t="shared" si="1"/>
        <v>1.8352724087495218E-6</v>
      </c>
    </row>
    <row r="25" spans="1:6" x14ac:dyDescent="0.3">
      <c r="A25" s="2">
        <v>21</v>
      </c>
      <c r="B25" s="1">
        <v>5774</v>
      </c>
      <c r="C25" s="1">
        <v>5948</v>
      </c>
      <c r="D25" s="1">
        <v>115.48</v>
      </c>
      <c r="E25" s="1">
        <v>118.96</v>
      </c>
      <c r="F25" s="1">
        <f t="shared" si="1"/>
        <v>1.4558688870103652E-6</v>
      </c>
    </row>
    <row r="26" spans="1:6" x14ac:dyDescent="0.3">
      <c r="A26" s="2">
        <v>22</v>
      </c>
      <c r="B26" s="1">
        <v>10089</v>
      </c>
      <c r="C26" s="1">
        <v>10330.5</v>
      </c>
      <c r="D26" s="1">
        <v>201.78</v>
      </c>
      <c r="E26" s="1">
        <v>206.21</v>
      </c>
      <c r="F26" s="1">
        <f t="shared" si="1"/>
        <v>4.7973404542368522E-7</v>
      </c>
    </row>
    <row r="27" spans="1:6" x14ac:dyDescent="0.3">
      <c r="A27" s="2">
        <v>23</v>
      </c>
      <c r="B27" s="1">
        <v>6228</v>
      </c>
      <c r="C27" s="1">
        <v>6403.5</v>
      </c>
      <c r="D27" s="1">
        <v>124.56</v>
      </c>
      <c r="E27" s="1">
        <v>128.07</v>
      </c>
      <c r="F27" s="1">
        <f t="shared" si="1"/>
        <v>1.2537299091662651E-6</v>
      </c>
    </row>
    <row r="28" spans="1:6" x14ac:dyDescent="0.3">
      <c r="A28" s="2">
        <v>24</v>
      </c>
      <c r="B28" s="1">
        <v>10308</v>
      </c>
      <c r="C28" s="1">
        <v>10562</v>
      </c>
      <c r="D28" s="1">
        <v>206.16</v>
      </c>
      <c r="E28" s="1">
        <v>211.24</v>
      </c>
      <c r="F28" s="1">
        <f t="shared" si="1"/>
        <v>4.5925028163064271E-7</v>
      </c>
    </row>
    <row r="29" spans="1:6" x14ac:dyDescent="0.3">
      <c r="A29" s="2">
        <v>25</v>
      </c>
      <c r="B29" s="1">
        <v>5165</v>
      </c>
      <c r="C29" s="1">
        <v>5338</v>
      </c>
      <c r="D29" s="1">
        <v>103.3</v>
      </c>
      <c r="E29" s="1">
        <v>106.76</v>
      </c>
      <c r="F29" s="1">
        <f t="shared" si="1"/>
        <v>1.8135148202244623E-6</v>
      </c>
    </row>
    <row r="30" spans="1:6" x14ac:dyDescent="0.3">
      <c r="A30" s="2">
        <v>26</v>
      </c>
      <c r="B30" s="1">
        <v>5078</v>
      </c>
      <c r="C30" s="1">
        <v>5290.5</v>
      </c>
      <c r="D30" s="1">
        <v>101.56</v>
      </c>
      <c r="E30" s="1">
        <v>105.81</v>
      </c>
      <c r="F30" s="1">
        <f t="shared" si="1"/>
        <v>1.8611466248906251E-6</v>
      </c>
    </row>
    <row r="31" spans="1:6" x14ac:dyDescent="0.3">
      <c r="A31" s="2">
        <v>27</v>
      </c>
      <c r="B31" s="1">
        <v>8714</v>
      </c>
      <c r="C31" s="1">
        <v>8947</v>
      </c>
      <c r="D31" s="1">
        <v>174.28</v>
      </c>
      <c r="E31" s="1">
        <v>178.94</v>
      </c>
      <c r="F31" s="1">
        <f t="shared" si="1"/>
        <v>6.4132033594206197E-7</v>
      </c>
    </row>
    <row r="32" spans="1:6" x14ac:dyDescent="0.3">
      <c r="A32" s="2">
        <v>28</v>
      </c>
      <c r="B32" s="1">
        <v>13873</v>
      </c>
      <c r="C32" s="1">
        <v>14154.5</v>
      </c>
      <c r="D32" s="1">
        <v>277.45999999999998</v>
      </c>
      <c r="E32" s="1">
        <v>283.08999999999997</v>
      </c>
      <c r="F32" s="1">
        <f t="shared" si="1"/>
        <v>2.546273705779555E-7</v>
      </c>
    </row>
    <row r="33" spans="1:6" x14ac:dyDescent="0.3">
      <c r="A33" s="2">
        <v>29</v>
      </c>
      <c r="B33" s="1">
        <v>4745</v>
      </c>
      <c r="C33" s="1">
        <v>4928.5</v>
      </c>
      <c r="D33" s="1">
        <v>94.9</v>
      </c>
      <c r="E33" s="1">
        <v>98.57</v>
      </c>
      <c r="F33" s="1">
        <f t="shared" si="1"/>
        <v>2.138055756859444E-6</v>
      </c>
    </row>
    <row r="34" spans="1:6" x14ac:dyDescent="0.3">
      <c r="A34" s="2">
        <v>30</v>
      </c>
      <c r="B34" s="1">
        <v>7788</v>
      </c>
      <c r="C34" s="1">
        <v>7992.5</v>
      </c>
      <c r="D34" s="1">
        <v>155.76</v>
      </c>
      <c r="E34" s="1">
        <v>159.85</v>
      </c>
      <c r="F34" s="1">
        <f t="shared" si="1"/>
        <v>8.032697577450868E-7</v>
      </c>
    </row>
    <row r="35" spans="1:6" x14ac:dyDescent="0.3">
      <c r="A35" s="2">
        <v>31</v>
      </c>
      <c r="B35" s="1">
        <v>6453</v>
      </c>
      <c r="C35" s="1">
        <v>6655.5</v>
      </c>
      <c r="D35" s="1">
        <v>129.06</v>
      </c>
      <c r="E35" s="1">
        <v>133.11000000000001</v>
      </c>
      <c r="F35" s="1">
        <f t="shared" si="1"/>
        <v>1.1642001514787386E-6</v>
      </c>
    </row>
    <row r="36" spans="1:6" x14ac:dyDescent="0.3">
      <c r="A36" s="2">
        <v>32</v>
      </c>
      <c r="B36" s="1">
        <v>5125</v>
      </c>
      <c r="C36" s="1">
        <v>5301.5</v>
      </c>
      <c r="D36" s="1">
        <v>102.5</v>
      </c>
      <c r="E36" s="1">
        <v>106.03</v>
      </c>
      <c r="F36" s="1">
        <f t="shared" si="1"/>
        <v>1.8402522985901367E-6</v>
      </c>
    </row>
    <row r="37" spans="1:6" x14ac:dyDescent="0.3">
      <c r="A37" s="2">
        <v>33</v>
      </c>
      <c r="B37" s="1">
        <v>4141</v>
      </c>
      <c r="C37" s="1">
        <v>4275.5</v>
      </c>
      <c r="D37" s="1">
        <v>82.82</v>
      </c>
      <c r="E37" s="1">
        <v>85.51</v>
      </c>
      <c r="F37" s="1">
        <f t="shared" si="1"/>
        <v>2.8240856436730836E-6</v>
      </c>
    </row>
    <row r="38" spans="1:6" x14ac:dyDescent="0.3">
      <c r="A38" s="2">
        <v>34</v>
      </c>
      <c r="B38" s="1">
        <v>5634</v>
      </c>
      <c r="C38" s="1">
        <v>5798.5</v>
      </c>
      <c r="D38" s="1">
        <v>112.68</v>
      </c>
      <c r="E38" s="1">
        <v>115.97</v>
      </c>
      <c r="F38" s="1">
        <f t="shared" si="1"/>
        <v>1.5305146823957049E-6</v>
      </c>
    </row>
    <row r="39" spans="1:6" x14ac:dyDescent="0.3">
      <c r="A39" s="2">
        <v>35</v>
      </c>
      <c r="B39" s="1">
        <v>7962</v>
      </c>
      <c r="C39" s="1">
        <v>8180</v>
      </c>
      <c r="D39" s="1">
        <v>159.24</v>
      </c>
      <c r="E39" s="1">
        <v>163.6</v>
      </c>
      <c r="F39" s="1">
        <f t="shared" si="1"/>
        <v>7.6770527978558299E-7</v>
      </c>
    </row>
    <row r="40" spans="1:6" x14ac:dyDescent="0.3">
      <c r="A40" s="2">
        <v>36</v>
      </c>
      <c r="B40" s="1">
        <v>6532</v>
      </c>
      <c r="C40" s="1">
        <v>6715</v>
      </c>
      <c r="D40" s="1">
        <v>130.63999999999999</v>
      </c>
      <c r="E40" s="1">
        <v>134.30000000000001</v>
      </c>
      <c r="F40" s="1">
        <f t="shared" si="1"/>
        <v>1.1399290234592833E-6</v>
      </c>
    </row>
    <row r="41" spans="1:6" x14ac:dyDescent="0.3">
      <c r="A41" s="2">
        <v>37</v>
      </c>
      <c r="B41" s="1">
        <v>4833</v>
      </c>
      <c r="C41" s="1">
        <v>5001</v>
      </c>
      <c r="D41" s="1">
        <v>96.66</v>
      </c>
      <c r="E41" s="1">
        <v>100.02</v>
      </c>
      <c r="F41" s="1">
        <f t="shared" si="1"/>
        <v>2.0686944754645181E-6</v>
      </c>
    </row>
    <row r="42" spans="1:6" x14ac:dyDescent="0.3">
      <c r="A42" s="2">
        <v>38</v>
      </c>
      <c r="B42" s="1">
        <v>8349</v>
      </c>
      <c r="C42" s="1">
        <v>8590</v>
      </c>
      <c r="D42" s="1">
        <v>166.98</v>
      </c>
      <c r="E42" s="1">
        <v>171.8</v>
      </c>
      <c r="F42" s="1">
        <f t="shared" si="1"/>
        <v>6.9717592160730841E-7</v>
      </c>
    </row>
    <row r="43" spans="1:6" x14ac:dyDescent="0.3">
      <c r="A43" s="2">
        <v>39</v>
      </c>
      <c r="B43" s="1">
        <v>3943</v>
      </c>
      <c r="C43" s="1">
        <v>4104.5</v>
      </c>
      <c r="D43" s="1">
        <v>78.86</v>
      </c>
      <c r="E43" s="1">
        <v>82.09</v>
      </c>
      <c r="F43" s="1">
        <f t="shared" si="1"/>
        <v>3.0894627785695213E-6</v>
      </c>
    </row>
    <row r="44" spans="1:6" x14ac:dyDescent="0.3">
      <c r="A44" s="2">
        <v>40</v>
      </c>
      <c r="B44" s="1">
        <v>9469</v>
      </c>
      <c r="C44" s="1">
        <v>9696</v>
      </c>
      <c r="D44" s="1">
        <v>189.38</v>
      </c>
      <c r="E44" s="1">
        <v>193.92</v>
      </c>
      <c r="F44" s="1">
        <f t="shared" si="1"/>
        <v>5.4459453760351217E-7</v>
      </c>
    </row>
    <row r="45" spans="1:6" x14ac:dyDescent="0.3">
      <c r="A45" s="2">
        <v>41</v>
      </c>
      <c r="B45" s="1">
        <v>3053</v>
      </c>
      <c r="C45" s="1">
        <v>3221.5</v>
      </c>
      <c r="D45" s="1">
        <v>61.06</v>
      </c>
      <c r="E45" s="1">
        <v>64.430000000000007</v>
      </c>
      <c r="F45" s="1">
        <f t="shared" si="1"/>
        <v>5.0837602887047131E-6</v>
      </c>
    </row>
    <row r="46" spans="1:6" x14ac:dyDescent="0.3">
      <c r="A46" s="2">
        <v>42</v>
      </c>
      <c r="B46" s="1">
        <v>5732</v>
      </c>
      <c r="C46" s="1">
        <v>5938</v>
      </c>
      <c r="D46" s="1">
        <v>115.24</v>
      </c>
      <c r="E46" s="1">
        <v>118.76</v>
      </c>
      <c r="F46" s="1">
        <f t="shared" si="1"/>
        <v>1.4690062020266645E-6</v>
      </c>
    </row>
    <row r="47" spans="1:6" x14ac:dyDescent="0.3">
      <c r="A47" s="2">
        <v>43</v>
      </c>
      <c r="B47" s="1">
        <v>6735</v>
      </c>
      <c r="C47" s="1">
        <v>6932.5</v>
      </c>
      <c r="D47" s="1">
        <v>164.7</v>
      </c>
      <c r="E47" s="1">
        <v>138.65</v>
      </c>
      <c r="F47" s="1">
        <f t="shared" si="1"/>
        <v>1.0708842371462435E-6</v>
      </c>
    </row>
    <row r="48" spans="1:6" x14ac:dyDescent="0.3">
      <c r="A48" s="2">
        <v>44</v>
      </c>
      <c r="B48" s="1">
        <v>4102</v>
      </c>
      <c r="C48" s="1">
        <v>4266.5</v>
      </c>
      <c r="D48" s="1">
        <v>82.04</v>
      </c>
      <c r="E48" s="1">
        <v>85.33</v>
      </c>
      <c r="F48" s="1">
        <f t="shared" si="1"/>
        <v>2.8569497273412888E-6</v>
      </c>
    </row>
    <row r="49" spans="1:6" x14ac:dyDescent="0.3">
      <c r="A49" s="2">
        <v>45</v>
      </c>
      <c r="B49" s="1">
        <v>4635</v>
      </c>
      <c r="C49" s="1">
        <v>4804.5</v>
      </c>
      <c r="D49" s="1">
        <v>92.7</v>
      </c>
      <c r="E49" s="1">
        <v>96.09</v>
      </c>
      <c r="F49" s="1">
        <f t="shared" si="1"/>
        <v>2.2452880665296815E-6</v>
      </c>
    </row>
    <row r="50" spans="1:6" x14ac:dyDescent="0.3">
      <c r="A50" s="2">
        <v>46</v>
      </c>
      <c r="B50" s="1">
        <v>4278</v>
      </c>
      <c r="C50" s="1">
        <v>4438</v>
      </c>
      <c r="D50" s="1">
        <v>85.56</v>
      </c>
      <c r="E50" s="1">
        <v>88.76</v>
      </c>
      <c r="F50" s="1">
        <f t="shared" si="1"/>
        <v>2.6335521709845335E-6</v>
      </c>
    </row>
    <row r="51" spans="1:6" x14ac:dyDescent="0.3">
      <c r="A51" s="2">
        <v>47</v>
      </c>
      <c r="B51" s="1">
        <v>6007</v>
      </c>
      <c r="C51" s="1">
        <v>6196</v>
      </c>
      <c r="D51" s="1">
        <v>120.14</v>
      </c>
      <c r="E51" s="1">
        <v>123.92</v>
      </c>
      <c r="F51" s="1">
        <f t="shared" si="1"/>
        <v>1.343386449400597E-6</v>
      </c>
    </row>
    <row r="52" spans="1:6" x14ac:dyDescent="0.3">
      <c r="A52" s="2">
        <v>48</v>
      </c>
      <c r="B52" s="1">
        <v>4828</v>
      </c>
      <c r="C52" s="1">
        <v>5003.5</v>
      </c>
      <c r="D52" s="1">
        <v>96.56</v>
      </c>
      <c r="E52" s="1">
        <v>100.07</v>
      </c>
      <c r="F52" s="1">
        <f t="shared" si="1"/>
        <v>2.0698021741036452E-6</v>
      </c>
    </row>
    <row r="53" spans="1:6" x14ac:dyDescent="0.3">
      <c r="A53" s="2">
        <v>49</v>
      </c>
      <c r="B53" s="1">
        <v>4006</v>
      </c>
      <c r="C53" s="1">
        <v>4178.5</v>
      </c>
      <c r="D53" s="1">
        <v>80.12</v>
      </c>
      <c r="E53" s="1">
        <v>83.57</v>
      </c>
      <c r="F53" s="1">
        <f t="shared" si="1"/>
        <v>2.9870235928863674E-6</v>
      </c>
    </row>
    <row r="54" spans="1:6" x14ac:dyDescent="0.3">
      <c r="A54" s="2">
        <v>50</v>
      </c>
      <c r="B54" s="1">
        <v>6926</v>
      </c>
      <c r="C54" s="1">
        <v>7136.5</v>
      </c>
      <c r="D54" s="1">
        <v>138.52000000000001</v>
      </c>
      <c r="E54" s="1">
        <v>142.72999999999999</v>
      </c>
      <c r="F54" s="1">
        <f t="shared" si="1"/>
        <v>1.0115846880795812E-6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FA8B-ECC1-4884-8402-CBE64ADE1481}">
  <dimension ref="A1:H54"/>
  <sheetViews>
    <sheetView workbookViewId="0">
      <selection activeCell="I15" sqref="I15:J15"/>
    </sheetView>
  </sheetViews>
  <sheetFormatPr defaultRowHeight="14.4" x14ac:dyDescent="0.3"/>
  <cols>
    <col min="4" max="4" width="12.88671875" bestFit="1" customWidth="1"/>
    <col min="7" max="7" width="12" bestFit="1" customWidth="1"/>
  </cols>
  <sheetData>
    <row r="1" spans="1:8" x14ac:dyDescent="0.3">
      <c r="A1" t="s">
        <v>6</v>
      </c>
    </row>
    <row r="2" spans="1:8" ht="15" thickBot="1" x14ac:dyDescent="0.35">
      <c r="A2" t="s">
        <v>19</v>
      </c>
    </row>
    <row r="3" spans="1:8" ht="15" thickBot="1" x14ac:dyDescent="0.35">
      <c r="A3" s="7" t="s">
        <v>5</v>
      </c>
      <c r="B3" s="16">
        <f>AVERAGE(B5:B54)</f>
        <v>1001</v>
      </c>
      <c r="C3" s="5">
        <f t="shared" ref="C3" si="0">AVERAGE(C5:C54)</f>
        <v>1029.58</v>
      </c>
      <c r="D3" s="18">
        <f>AVERAGE(D5:D29)</f>
        <v>7.48</v>
      </c>
      <c r="E3" s="5">
        <f>AVERAGE(E5:E54)</f>
        <v>158.65128000000001</v>
      </c>
      <c r="F3" s="5">
        <f>AVERAGE(F5:F54)</f>
        <v>198.8895</v>
      </c>
      <c r="G3" s="6">
        <f>AVERAGE(G5:G54)</f>
        <v>7.2449614713810655E-6</v>
      </c>
      <c r="H3" s="8">
        <f>G3*100</f>
        <v>7.2449614713810653E-4</v>
      </c>
    </row>
    <row r="4" spans="1:8" x14ac:dyDescent="0.3">
      <c r="A4" s="3"/>
      <c r="B4" s="4" t="s">
        <v>1</v>
      </c>
      <c r="C4" s="4" t="s">
        <v>2</v>
      </c>
      <c r="D4" s="19" t="s">
        <v>20</v>
      </c>
      <c r="E4" s="4" t="s">
        <v>0</v>
      </c>
      <c r="F4" s="4" t="s">
        <v>3</v>
      </c>
      <c r="G4" s="4" t="s">
        <v>4</v>
      </c>
    </row>
    <row r="5" spans="1:8" x14ac:dyDescent="0.3">
      <c r="A5" s="2">
        <v>1</v>
      </c>
      <c r="B5" s="1">
        <v>1001</v>
      </c>
      <c r="C5" s="1">
        <v>1030</v>
      </c>
      <c r="D5" s="1">
        <v>8</v>
      </c>
      <c r="E5" s="1">
        <v>125.125</v>
      </c>
      <c r="F5" s="1">
        <v>128.75</v>
      </c>
      <c r="G5" s="1">
        <f>D5/(B5*C5)</f>
        <v>7.7592310602019333E-6</v>
      </c>
    </row>
    <row r="6" spans="1:8" x14ac:dyDescent="0.3">
      <c r="A6" s="2">
        <v>2</v>
      </c>
      <c r="B6" s="1">
        <v>1001</v>
      </c>
      <c r="C6" s="1">
        <v>1024.5</v>
      </c>
      <c r="D6" s="1">
        <v>5</v>
      </c>
      <c r="E6" s="1">
        <v>200.2</v>
      </c>
      <c r="F6" s="1">
        <v>204.9</v>
      </c>
      <c r="G6" s="1">
        <f t="shared" ref="G6:G54" si="1">D6/(B6*C6)</f>
        <v>4.8755539238701758E-6</v>
      </c>
    </row>
    <row r="7" spans="1:8" x14ac:dyDescent="0.3">
      <c r="A7" s="2">
        <v>3</v>
      </c>
      <c r="B7" s="1">
        <v>1001</v>
      </c>
      <c r="C7" s="1">
        <v>1041</v>
      </c>
      <c r="D7" s="1">
        <v>13</v>
      </c>
      <c r="E7" s="1">
        <v>77</v>
      </c>
      <c r="F7" s="1">
        <v>80.076999999999998</v>
      </c>
      <c r="G7" s="1">
        <f t="shared" si="1"/>
        <v>1.2475516798283368E-5</v>
      </c>
    </row>
    <row r="8" spans="1:8" x14ac:dyDescent="0.3">
      <c r="A8" s="2">
        <v>4</v>
      </c>
      <c r="B8" s="1">
        <v>1001</v>
      </c>
      <c r="C8" s="1">
        <v>1022.5</v>
      </c>
      <c r="D8" s="1">
        <v>4</v>
      </c>
      <c r="E8" s="1">
        <v>250.25</v>
      </c>
      <c r="F8" s="1">
        <v>255.625</v>
      </c>
      <c r="G8" s="1">
        <f t="shared" si="1"/>
        <v>3.9080723677300697E-6</v>
      </c>
    </row>
    <row r="9" spans="1:8" x14ac:dyDescent="0.3">
      <c r="A9" s="2">
        <v>5</v>
      </c>
      <c r="B9" s="1">
        <v>1001</v>
      </c>
      <c r="C9" s="1">
        <v>1026.5</v>
      </c>
      <c r="D9" s="1">
        <v>6</v>
      </c>
      <c r="E9" s="1">
        <v>166.83</v>
      </c>
      <c r="F9" s="1">
        <v>171.083</v>
      </c>
      <c r="G9" s="1">
        <f t="shared" si="1"/>
        <v>5.8392654593336525E-6</v>
      </c>
    </row>
    <row r="10" spans="1:8" x14ac:dyDescent="0.3">
      <c r="A10" s="2">
        <v>6</v>
      </c>
      <c r="B10" s="1">
        <v>1001</v>
      </c>
      <c r="C10" s="1">
        <v>1037</v>
      </c>
      <c r="D10" s="1">
        <v>11</v>
      </c>
      <c r="E10" s="1">
        <v>91</v>
      </c>
      <c r="F10" s="1">
        <v>94.27</v>
      </c>
      <c r="G10" s="1">
        <f t="shared" si="1"/>
        <v>1.0596924772431041E-5</v>
      </c>
    </row>
    <row r="11" spans="1:8" x14ac:dyDescent="0.3">
      <c r="A11" s="2">
        <v>7</v>
      </c>
      <c r="B11" s="1">
        <v>1001</v>
      </c>
      <c r="C11" s="1">
        <v>1028.5</v>
      </c>
      <c r="D11" s="1">
        <v>7</v>
      </c>
      <c r="E11" s="1">
        <v>143</v>
      </c>
      <c r="F11" s="1">
        <v>146.93</v>
      </c>
      <c r="G11" s="1">
        <f t="shared" si="1"/>
        <v>6.7992289674350927E-6</v>
      </c>
    </row>
    <row r="12" spans="1:8" x14ac:dyDescent="0.3">
      <c r="A12" s="2">
        <v>8</v>
      </c>
      <c r="B12" s="1">
        <v>1001</v>
      </c>
      <c r="C12" s="1">
        <v>1027</v>
      </c>
      <c r="D12" s="1">
        <v>6</v>
      </c>
      <c r="E12" s="1">
        <v>166.83</v>
      </c>
      <c r="F12" s="1">
        <v>171.16</v>
      </c>
      <c r="G12" s="1">
        <f t="shared" si="1"/>
        <v>5.8364225842317367E-6</v>
      </c>
    </row>
    <row r="13" spans="1:8" x14ac:dyDescent="0.3">
      <c r="A13" s="2">
        <v>9</v>
      </c>
      <c r="B13" s="1">
        <v>1001</v>
      </c>
      <c r="C13" s="1">
        <v>1022</v>
      </c>
      <c r="D13" s="1">
        <v>4</v>
      </c>
      <c r="E13" s="1">
        <v>250.25</v>
      </c>
      <c r="F13" s="1">
        <v>255.5</v>
      </c>
      <c r="G13" s="1">
        <f t="shared" si="1"/>
        <v>3.909984340512716E-6</v>
      </c>
    </row>
    <row r="14" spans="1:8" x14ac:dyDescent="0.3">
      <c r="A14" s="2">
        <v>10</v>
      </c>
      <c r="B14" s="1">
        <v>1001</v>
      </c>
      <c r="C14" s="1">
        <v>1028.5</v>
      </c>
      <c r="D14" s="1">
        <v>7</v>
      </c>
      <c r="E14" s="1">
        <v>143</v>
      </c>
      <c r="F14" s="1">
        <v>146.93</v>
      </c>
      <c r="G14" s="1">
        <f t="shared" si="1"/>
        <v>6.7992289674350927E-6</v>
      </c>
    </row>
    <row r="15" spans="1:8" x14ac:dyDescent="0.3">
      <c r="A15" s="2">
        <v>11</v>
      </c>
      <c r="B15" s="1">
        <v>1001</v>
      </c>
      <c r="C15" s="1">
        <v>1029</v>
      </c>
      <c r="D15" s="1">
        <v>7</v>
      </c>
      <c r="E15" s="1">
        <v>143</v>
      </c>
      <c r="F15" s="1">
        <v>147</v>
      </c>
      <c r="G15" s="1">
        <f t="shared" si="1"/>
        <v>6.7959251632721021E-6</v>
      </c>
    </row>
    <row r="16" spans="1:8" x14ac:dyDescent="0.3">
      <c r="A16" s="2">
        <v>12</v>
      </c>
      <c r="B16" s="1">
        <v>1001</v>
      </c>
      <c r="C16" s="1">
        <v>1033</v>
      </c>
      <c r="D16" s="1">
        <v>9</v>
      </c>
      <c r="E16" s="1">
        <v>111.2</v>
      </c>
      <c r="F16" s="1">
        <v>114.7</v>
      </c>
      <c r="G16" s="1">
        <f t="shared" si="1"/>
        <v>8.7037841152071543E-6</v>
      </c>
    </row>
    <row r="17" spans="1:7" x14ac:dyDescent="0.3">
      <c r="A17" s="2">
        <v>13</v>
      </c>
      <c r="B17" s="1">
        <v>1001</v>
      </c>
      <c r="C17" s="1">
        <v>1036.5</v>
      </c>
      <c r="D17" s="1">
        <v>11</v>
      </c>
      <c r="E17" s="1">
        <v>91</v>
      </c>
      <c r="F17" s="1">
        <v>94.227000000000004</v>
      </c>
      <c r="G17" s="1">
        <f t="shared" si="1"/>
        <v>1.0602036651240703E-5</v>
      </c>
    </row>
    <row r="18" spans="1:7" x14ac:dyDescent="0.3">
      <c r="A18" s="2">
        <v>14</v>
      </c>
      <c r="B18" s="1">
        <v>1001</v>
      </c>
      <c r="C18" s="1">
        <v>1032.5</v>
      </c>
      <c r="D18" s="1">
        <v>9</v>
      </c>
      <c r="E18" s="1">
        <v>111.22199999999999</v>
      </c>
      <c r="F18" s="1">
        <v>114.72</v>
      </c>
      <c r="G18" s="1">
        <f t="shared" si="1"/>
        <v>8.7079990227689987E-6</v>
      </c>
    </row>
    <row r="19" spans="1:7" x14ac:dyDescent="0.3">
      <c r="A19" s="2">
        <v>15</v>
      </c>
      <c r="B19" s="1">
        <v>1001</v>
      </c>
      <c r="C19" s="1">
        <v>1029.5</v>
      </c>
      <c r="D19" s="1">
        <v>7</v>
      </c>
      <c r="E19" s="1">
        <v>143</v>
      </c>
      <c r="F19" s="1">
        <v>147.1</v>
      </c>
      <c r="G19" s="1">
        <f t="shared" si="1"/>
        <v>6.7926245682438008E-6</v>
      </c>
    </row>
    <row r="20" spans="1:7" x14ac:dyDescent="0.3">
      <c r="A20" s="2">
        <v>16</v>
      </c>
      <c r="B20" s="1">
        <v>1001</v>
      </c>
      <c r="C20" s="1">
        <v>1028.5</v>
      </c>
      <c r="D20" s="1">
        <v>7</v>
      </c>
      <c r="E20" s="1">
        <v>143</v>
      </c>
      <c r="F20" s="1">
        <v>146.9</v>
      </c>
      <c r="G20" s="1">
        <f t="shared" si="1"/>
        <v>6.7992289674350927E-6</v>
      </c>
    </row>
    <row r="21" spans="1:7" x14ac:dyDescent="0.3">
      <c r="A21" s="2">
        <v>17</v>
      </c>
      <c r="B21" s="1">
        <v>1001</v>
      </c>
      <c r="C21" s="1">
        <v>1036</v>
      </c>
      <c r="D21" s="1">
        <v>11</v>
      </c>
      <c r="E21" s="1">
        <v>91</v>
      </c>
      <c r="F21" s="1">
        <v>94</v>
      </c>
      <c r="G21" s="1">
        <f t="shared" si="1"/>
        <v>1.0607153464296321E-5</v>
      </c>
    </row>
    <row r="22" spans="1:7" x14ac:dyDescent="0.3">
      <c r="A22" s="2">
        <v>18</v>
      </c>
      <c r="B22" s="1">
        <v>1001</v>
      </c>
      <c r="C22" s="1">
        <v>1030.5</v>
      </c>
      <c r="D22" s="1">
        <v>8</v>
      </c>
      <c r="E22" s="1">
        <v>125.125</v>
      </c>
      <c r="F22" s="1">
        <v>128.8125</v>
      </c>
      <c r="G22" s="1">
        <f t="shared" si="1"/>
        <v>7.7554662707501133E-6</v>
      </c>
    </row>
    <row r="23" spans="1:7" x14ac:dyDescent="0.3">
      <c r="A23" s="2">
        <v>19</v>
      </c>
      <c r="B23" s="1">
        <v>1001</v>
      </c>
      <c r="C23" s="1">
        <v>1029.5</v>
      </c>
      <c r="D23" s="1">
        <v>8</v>
      </c>
      <c r="E23" s="1">
        <v>125.125</v>
      </c>
      <c r="F23" s="1">
        <v>128.68</v>
      </c>
      <c r="G23" s="1">
        <f t="shared" si="1"/>
        <v>7.7629995065643431E-6</v>
      </c>
    </row>
    <row r="24" spans="1:7" x14ac:dyDescent="0.3">
      <c r="A24" s="2">
        <v>20</v>
      </c>
      <c r="B24" s="1">
        <v>1001</v>
      </c>
      <c r="C24" s="1">
        <v>1038.5</v>
      </c>
      <c r="D24" s="1">
        <v>12</v>
      </c>
      <c r="E24" s="1">
        <v>83.42</v>
      </c>
      <c r="F24" s="1">
        <v>86.54</v>
      </c>
      <c r="G24" s="1">
        <f t="shared" si="1"/>
        <v>1.1543584003863253E-5</v>
      </c>
    </row>
    <row r="25" spans="1:7" x14ac:dyDescent="0.3">
      <c r="A25" s="2">
        <v>21</v>
      </c>
      <c r="B25" s="1">
        <v>1001</v>
      </c>
      <c r="C25" s="1">
        <v>1023</v>
      </c>
      <c r="D25" s="1">
        <v>4</v>
      </c>
      <c r="E25" s="1">
        <v>250.25</v>
      </c>
      <c r="F25" s="1">
        <v>255.75</v>
      </c>
      <c r="G25" s="1">
        <f t="shared" si="1"/>
        <v>3.9061622639335252E-6</v>
      </c>
    </row>
    <row r="26" spans="1:7" x14ac:dyDescent="0.3">
      <c r="A26" s="2">
        <v>22</v>
      </c>
      <c r="B26" s="1">
        <v>1001</v>
      </c>
      <c r="C26" s="1">
        <v>1026.5</v>
      </c>
      <c r="D26" s="1">
        <v>6</v>
      </c>
      <c r="E26" s="1">
        <v>166.83</v>
      </c>
      <c r="F26" s="1">
        <v>171.083</v>
      </c>
      <c r="G26" s="1">
        <f t="shared" si="1"/>
        <v>5.8392654593336525E-6</v>
      </c>
    </row>
    <row r="27" spans="1:7" x14ac:dyDescent="0.3">
      <c r="A27" s="2">
        <v>23</v>
      </c>
      <c r="B27" s="1">
        <v>1001</v>
      </c>
      <c r="C27" s="1">
        <v>1031</v>
      </c>
      <c r="D27" s="1">
        <v>8</v>
      </c>
      <c r="E27" s="1">
        <v>125.125</v>
      </c>
      <c r="F27" s="1">
        <v>1031</v>
      </c>
      <c r="G27" s="1">
        <f t="shared" si="1"/>
        <v>7.7517051328884506E-6</v>
      </c>
    </row>
    <row r="28" spans="1:7" x14ac:dyDescent="0.3">
      <c r="A28" s="2">
        <v>24</v>
      </c>
      <c r="B28" s="1">
        <v>1001</v>
      </c>
      <c r="C28" s="1">
        <v>1029</v>
      </c>
      <c r="D28" s="1">
        <v>7</v>
      </c>
      <c r="E28" s="1">
        <v>143</v>
      </c>
      <c r="F28" s="1">
        <v>147</v>
      </c>
      <c r="G28" s="1">
        <f t="shared" si="1"/>
        <v>6.7959251632721021E-6</v>
      </c>
    </row>
    <row r="29" spans="1:7" x14ac:dyDescent="0.3">
      <c r="A29" s="2">
        <v>25</v>
      </c>
      <c r="B29" s="1">
        <v>1001</v>
      </c>
      <c r="C29" s="1">
        <v>1019</v>
      </c>
      <c r="D29" s="1">
        <v>2</v>
      </c>
      <c r="E29" s="1">
        <v>500.5</v>
      </c>
      <c r="F29" s="1">
        <v>509.5</v>
      </c>
      <c r="G29" s="1">
        <f t="shared" si="1"/>
        <v>1.9607477899921472E-6</v>
      </c>
    </row>
    <row r="30" spans="1:7" x14ac:dyDescent="0.3">
      <c r="A30" s="10"/>
    </row>
    <row r="31" spans="1:7" x14ac:dyDescent="0.3">
      <c r="A31" s="10"/>
    </row>
    <row r="32" spans="1:7" x14ac:dyDescent="0.3">
      <c r="A32" s="10"/>
    </row>
    <row r="33" spans="1:1" x14ac:dyDescent="0.3">
      <c r="A33" s="10"/>
    </row>
    <row r="34" spans="1:1" x14ac:dyDescent="0.3">
      <c r="A34" s="10"/>
    </row>
    <row r="35" spans="1:1" x14ac:dyDescent="0.3">
      <c r="A35" s="10"/>
    </row>
    <row r="36" spans="1:1" x14ac:dyDescent="0.3">
      <c r="A36" s="10"/>
    </row>
    <row r="37" spans="1:1" x14ac:dyDescent="0.3">
      <c r="A37" s="10"/>
    </row>
    <row r="38" spans="1:1" x14ac:dyDescent="0.3">
      <c r="A38" s="10"/>
    </row>
    <row r="39" spans="1:1" x14ac:dyDescent="0.3">
      <c r="A39" s="10"/>
    </row>
    <row r="40" spans="1:1" x14ac:dyDescent="0.3">
      <c r="A40" s="10"/>
    </row>
    <row r="41" spans="1:1" x14ac:dyDescent="0.3">
      <c r="A41" s="10"/>
    </row>
    <row r="42" spans="1:1" x14ac:dyDescent="0.3">
      <c r="A42" s="10"/>
    </row>
    <row r="43" spans="1:1" x14ac:dyDescent="0.3">
      <c r="A43" s="10"/>
    </row>
    <row r="44" spans="1:1" x14ac:dyDescent="0.3">
      <c r="A44" s="10"/>
    </row>
    <row r="45" spans="1:1" x14ac:dyDescent="0.3">
      <c r="A45" s="10"/>
    </row>
    <row r="46" spans="1:1" x14ac:dyDescent="0.3">
      <c r="A46" s="10"/>
    </row>
    <row r="47" spans="1:1" x14ac:dyDescent="0.3">
      <c r="A47" s="10"/>
    </row>
    <row r="48" spans="1:1" x14ac:dyDescent="0.3">
      <c r="A48" s="10"/>
    </row>
    <row r="49" spans="1:1" x14ac:dyDescent="0.3">
      <c r="A49" s="10"/>
    </row>
    <row r="50" spans="1:1" x14ac:dyDescent="0.3">
      <c r="A50" s="10"/>
    </row>
    <row r="51" spans="1:1" x14ac:dyDescent="0.3">
      <c r="A51" s="10"/>
    </row>
    <row r="52" spans="1:1" x14ac:dyDescent="0.3">
      <c r="A52" s="10"/>
    </row>
    <row r="53" spans="1:1" x14ac:dyDescent="0.3">
      <c r="A53" s="10"/>
    </row>
    <row r="54" spans="1:1" x14ac:dyDescent="0.3">
      <c r="A54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0C6BB-5E90-4127-9480-58B99BAAE8DB}">
  <dimension ref="A1:G54"/>
  <sheetViews>
    <sheetView topLeftCell="A42" workbookViewId="0">
      <selection activeCell="I15" sqref="I15"/>
    </sheetView>
  </sheetViews>
  <sheetFormatPr defaultRowHeight="14.4" x14ac:dyDescent="0.3"/>
  <cols>
    <col min="6" max="6" width="12" bestFit="1" customWidth="1"/>
  </cols>
  <sheetData>
    <row r="1" spans="1:7" x14ac:dyDescent="0.3">
      <c r="A1" t="s">
        <v>6</v>
      </c>
    </row>
    <row r="2" spans="1:7" ht="15" thickBot="1" x14ac:dyDescent="0.35">
      <c r="A2" t="s">
        <v>9</v>
      </c>
    </row>
    <row r="3" spans="1:7" x14ac:dyDescent="0.3">
      <c r="A3" s="11" t="s">
        <v>5</v>
      </c>
      <c r="B3" s="12">
        <f>AVERAGE(B5:B54)</f>
        <v>2056.5</v>
      </c>
      <c r="C3" s="12">
        <f t="shared" ref="C3:E3" si="0">AVERAGE(C5:C54)</f>
        <v>2218.46</v>
      </c>
      <c r="D3" s="12">
        <f t="shared" si="0"/>
        <v>41.13000000000001</v>
      </c>
      <c r="E3" s="12">
        <f t="shared" si="0"/>
        <v>44.372800000000005</v>
      </c>
      <c r="F3" s="13">
        <f>AVERAGE(F5:F54)</f>
        <v>1.1106392585746123E-5</v>
      </c>
      <c r="G3" s="8">
        <f>F3*100</f>
        <v>1.1106392585746123E-3</v>
      </c>
    </row>
    <row r="4" spans="1:7" x14ac:dyDescent="0.3">
      <c r="A4" s="2"/>
      <c r="B4" s="14" t="s">
        <v>1</v>
      </c>
      <c r="C4" s="14" t="s">
        <v>2</v>
      </c>
      <c r="D4" s="14" t="s">
        <v>0</v>
      </c>
      <c r="E4" s="14" t="s">
        <v>3</v>
      </c>
      <c r="F4" s="14" t="s">
        <v>4</v>
      </c>
    </row>
    <row r="5" spans="1:7" x14ac:dyDescent="0.3">
      <c r="A5" s="2">
        <v>1</v>
      </c>
      <c r="B5" s="1">
        <v>1967</v>
      </c>
      <c r="C5" s="1">
        <v>2124.5</v>
      </c>
      <c r="D5" s="1">
        <v>39.340000000000003</v>
      </c>
      <c r="E5" s="1">
        <v>42.49</v>
      </c>
      <c r="F5" s="1">
        <f>50/(B5*C5)</f>
        <v>1.1964895475271373E-5</v>
      </c>
    </row>
    <row r="6" spans="1:7" x14ac:dyDescent="0.3">
      <c r="A6" s="2">
        <v>2</v>
      </c>
      <c r="B6" s="1">
        <v>2157</v>
      </c>
      <c r="C6" s="1">
        <v>2324</v>
      </c>
      <c r="D6" s="1">
        <v>43.14</v>
      </c>
      <c r="E6" s="1">
        <v>46.48</v>
      </c>
      <c r="F6" s="1">
        <f>50/(B6*C6)</f>
        <v>9.9743300641469121E-6</v>
      </c>
    </row>
    <row r="7" spans="1:7" x14ac:dyDescent="0.3">
      <c r="A7" s="2">
        <v>3</v>
      </c>
      <c r="B7" s="1">
        <v>2000</v>
      </c>
      <c r="C7" s="1">
        <v>2157.5</v>
      </c>
      <c r="D7" s="1">
        <v>40</v>
      </c>
      <c r="E7" s="1">
        <v>43.15</v>
      </c>
      <c r="F7" s="1">
        <f t="shared" ref="F7:F54" si="1">50/(B7*C7)</f>
        <v>1.1587485515643105E-5</v>
      </c>
    </row>
    <row r="8" spans="1:7" x14ac:dyDescent="0.3">
      <c r="A8" s="2">
        <v>4</v>
      </c>
      <c r="B8" s="1">
        <v>1877</v>
      </c>
      <c r="C8" s="1">
        <v>2032</v>
      </c>
      <c r="D8" s="1">
        <v>37.54</v>
      </c>
      <c r="E8" s="1">
        <v>40.64</v>
      </c>
      <c r="F8" s="1">
        <f t="shared" si="1"/>
        <v>1.3109376245390743E-5</v>
      </c>
    </row>
    <row r="9" spans="1:7" x14ac:dyDescent="0.3">
      <c r="A9" s="2">
        <v>5</v>
      </c>
      <c r="B9" s="1">
        <v>2182</v>
      </c>
      <c r="C9" s="1">
        <v>2358</v>
      </c>
      <c r="D9" s="1">
        <v>43.64</v>
      </c>
      <c r="E9" s="1">
        <v>47.16</v>
      </c>
      <c r="F9" s="1">
        <f t="shared" si="1"/>
        <v>9.7178783306084404E-6</v>
      </c>
    </row>
    <row r="10" spans="1:7" x14ac:dyDescent="0.3">
      <c r="A10" s="2">
        <v>6</v>
      </c>
      <c r="B10" s="1">
        <v>2003</v>
      </c>
      <c r="C10" s="1">
        <v>2160.5</v>
      </c>
      <c r="D10" s="1">
        <v>40.06</v>
      </c>
      <c r="E10" s="1">
        <v>43.21</v>
      </c>
      <c r="F10" s="1">
        <f t="shared" si="1"/>
        <v>1.1554064413678025E-5</v>
      </c>
    </row>
    <row r="11" spans="1:7" x14ac:dyDescent="0.3">
      <c r="A11" s="2">
        <v>7</v>
      </c>
      <c r="B11" s="1">
        <v>2048</v>
      </c>
      <c r="C11" s="1">
        <v>2205.5</v>
      </c>
      <c r="D11" s="1">
        <v>40.96</v>
      </c>
      <c r="E11" s="1">
        <v>44.11</v>
      </c>
      <c r="F11" s="1">
        <f t="shared" si="1"/>
        <v>1.1069627068691906E-5</v>
      </c>
    </row>
    <row r="12" spans="1:7" x14ac:dyDescent="0.3">
      <c r="A12" s="2">
        <v>8</v>
      </c>
      <c r="B12" s="1">
        <v>1996</v>
      </c>
      <c r="C12" s="1">
        <v>2153.5</v>
      </c>
      <c r="D12" s="1">
        <v>39.92</v>
      </c>
      <c r="E12" s="1">
        <v>43.07</v>
      </c>
      <c r="F12" s="1">
        <f t="shared" si="1"/>
        <v>1.1632273136940238E-5</v>
      </c>
    </row>
    <row r="13" spans="1:7" x14ac:dyDescent="0.3">
      <c r="A13" s="2">
        <v>9</v>
      </c>
      <c r="B13" s="1">
        <v>2019</v>
      </c>
      <c r="C13" s="1">
        <v>2176.5</v>
      </c>
      <c r="D13" s="1">
        <v>40.380000000000003</v>
      </c>
      <c r="E13" s="1">
        <v>43.53</v>
      </c>
      <c r="F13" s="1">
        <f t="shared" si="1"/>
        <v>1.1378238004748593E-5</v>
      </c>
    </row>
    <row r="14" spans="1:7" x14ac:dyDescent="0.3">
      <c r="A14" s="2">
        <v>10</v>
      </c>
      <c r="B14" s="1">
        <v>2152</v>
      </c>
      <c r="C14" s="1">
        <v>2319</v>
      </c>
      <c r="D14" s="1">
        <v>43.04</v>
      </c>
      <c r="E14" s="1">
        <v>46.38</v>
      </c>
      <c r="F14" s="1">
        <f t="shared" si="1"/>
        <v>1.0019060260239078E-5</v>
      </c>
    </row>
    <row r="15" spans="1:7" x14ac:dyDescent="0.3">
      <c r="A15" s="2">
        <v>11</v>
      </c>
      <c r="B15" s="1">
        <v>1894</v>
      </c>
      <c r="C15" s="1">
        <v>2048</v>
      </c>
      <c r="D15" s="1">
        <v>37.880000000000003</v>
      </c>
      <c r="E15" s="1">
        <v>40.96</v>
      </c>
      <c r="F15" s="1">
        <f t="shared" si="1"/>
        <v>1.2890212513199577E-5</v>
      </c>
    </row>
    <row r="16" spans="1:7" x14ac:dyDescent="0.3">
      <c r="A16" s="2">
        <v>12</v>
      </c>
      <c r="B16" s="1">
        <v>2183</v>
      </c>
      <c r="C16" s="1">
        <v>2350</v>
      </c>
      <c r="D16" s="1">
        <v>43.66</v>
      </c>
      <c r="E16" s="1">
        <v>47</v>
      </c>
      <c r="F16" s="1">
        <f t="shared" si="1"/>
        <v>9.7464936988918245E-6</v>
      </c>
    </row>
    <row r="17" spans="1:6" x14ac:dyDescent="0.3">
      <c r="A17" s="2">
        <v>13</v>
      </c>
      <c r="B17" s="1">
        <v>2326</v>
      </c>
      <c r="C17" s="1">
        <v>2504.5</v>
      </c>
      <c r="D17" s="1">
        <v>46.52</v>
      </c>
      <c r="E17" s="1">
        <v>50.09</v>
      </c>
      <c r="F17" s="1">
        <f t="shared" si="1"/>
        <v>8.5830028734177011E-6</v>
      </c>
    </row>
    <row r="18" spans="1:6" x14ac:dyDescent="0.3">
      <c r="A18" s="2">
        <v>14</v>
      </c>
      <c r="B18" s="1">
        <v>2323</v>
      </c>
      <c r="C18" s="1">
        <v>2501.5</v>
      </c>
      <c r="D18" s="1">
        <v>46.46</v>
      </c>
      <c r="E18" s="1">
        <v>50.03</v>
      </c>
      <c r="F18" s="1">
        <f t="shared" si="1"/>
        <v>8.6043939714518256E-6</v>
      </c>
    </row>
    <row r="19" spans="1:6" x14ac:dyDescent="0.3">
      <c r="A19" s="2">
        <v>15</v>
      </c>
      <c r="B19" s="1">
        <v>2025</v>
      </c>
      <c r="C19" s="1">
        <v>2182.5</v>
      </c>
      <c r="D19" s="1">
        <v>40.5</v>
      </c>
      <c r="E19" s="1">
        <v>43.65</v>
      </c>
      <c r="F19" s="1">
        <f t="shared" si="1"/>
        <v>1.1313337010167862E-5</v>
      </c>
    </row>
    <row r="20" spans="1:6" x14ac:dyDescent="0.3">
      <c r="A20" s="2">
        <v>16</v>
      </c>
      <c r="B20" s="1">
        <v>2324</v>
      </c>
      <c r="C20" s="1">
        <v>2502.5</v>
      </c>
      <c r="D20" s="1">
        <v>46.48</v>
      </c>
      <c r="E20" s="1">
        <v>50.05</v>
      </c>
      <c r="F20" s="1">
        <f t="shared" si="1"/>
        <v>8.5972547246213337E-6</v>
      </c>
    </row>
    <row r="21" spans="1:6" x14ac:dyDescent="0.3">
      <c r="A21" s="2">
        <v>17</v>
      </c>
      <c r="B21" s="1">
        <v>2155</v>
      </c>
      <c r="C21" s="1">
        <v>2322</v>
      </c>
      <c r="D21" s="1">
        <v>43.1</v>
      </c>
      <c r="E21" s="1">
        <v>46.44</v>
      </c>
      <c r="F21" s="1">
        <f t="shared" si="1"/>
        <v>9.9921861104616199E-6</v>
      </c>
    </row>
    <row r="22" spans="1:6" x14ac:dyDescent="0.3">
      <c r="A22" s="2">
        <v>18</v>
      </c>
      <c r="B22" s="1">
        <v>2171</v>
      </c>
      <c r="C22" s="1">
        <v>2346</v>
      </c>
      <c r="D22" s="1">
        <v>43.42</v>
      </c>
      <c r="E22" s="1">
        <v>46.92</v>
      </c>
      <c r="F22" s="1">
        <f t="shared" si="1"/>
        <v>9.8170764510718875E-6</v>
      </c>
    </row>
    <row r="23" spans="1:6" x14ac:dyDescent="0.3">
      <c r="A23" s="2">
        <v>19</v>
      </c>
      <c r="B23" s="1">
        <v>1880</v>
      </c>
      <c r="C23" s="1">
        <v>2035</v>
      </c>
      <c r="D23" s="1">
        <v>37.6</v>
      </c>
      <c r="E23" s="1">
        <v>40.700000000000003</v>
      </c>
      <c r="F23" s="1">
        <f t="shared" si="1"/>
        <v>1.3069162005332218E-5</v>
      </c>
    </row>
    <row r="24" spans="1:6" x14ac:dyDescent="0.3">
      <c r="A24" s="2">
        <v>20</v>
      </c>
      <c r="B24" s="1">
        <v>1865</v>
      </c>
      <c r="C24" s="1">
        <v>2019.5</v>
      </c>
      <c r="D24" s="1">
        <v>37.299999999999997</v>
      </c>
      <c r="E24" s="1">
        <v>40.39</v>
      </c>
      <c r="F24" s="1">
        <f t="shared" si="1"/>
        <v>1.327539067815342E-5</v>
      </c>
    </row>
    <row r="25" spans="1:6" x14ac:dyDescent="0.3">
      <c r="A25" s="2">
        <v>21</v>
      </c>
      <c r="B25" s="1">
        <v>2162</v>
      </c>
      <c r="C25" s="1">
        <v>2329</v>
      </c>
      <c r="D25" s="1">
        <v>43.24</v>
      </c>
      <c r="E25" s="1">
        <v>46.58</v>
      </c>
      <c r="F25" s="1">
        <f t="shared" si="1"/>
        <v>9.9298988858256255E-6</v>
      </c>
    </row>
    <row r="26" spans="1:6" x14ac:dyDescent="0.3">
      <c r="A26" s="2">
        <v>22</v>
      </c>
      <c r="B26" s="1">
        <v>1900</v>
      </c>
      <c r="C26" s="1">
        <v>2056</v>
      </c>
      <c r="D26" s="1">
        <v>38</v>
      </c>
      <c r="E26" s="1">
        <v>41.12</v>
      </c>
      <c r="F26" s="1">
        <f t="shared" si="1"/>
        <v>1.2799508498873643E-5</v>
      </c>
    </row>
    <row r="27" spans="1:6" x14ac:dyDescent="0.3">
      <c r="A27" s="2">
        <v>23</v>
      </c>
      <c r="B27" s="1">
        <v>2129</v>
      </c>
      <c r="C27" s="1">
        <v>2295</v>
      </c>
      <c r="D27" s="1">
        <v>42.58</v>
      </c>
      <c r="E27" s="1">
        <v>45.9</v>
      </c>
      <c r="F27" s="1">
        <f t="shared" si="1"/>
        <v>1.0233204497288713E-5</v>
      </c>
    </row>
    <row r="28" spans="1:6" x14ac:dyDescent="0.3">
      <c r="A28" s="2">
        <v>24</v>
      </c>
      <c r="B28" s="1">
        <v>1839</v>
      </c>
      <c r="C28" s="1">
        <v>1993.5</v>
      </c>
      <c r="D28" s="1">
        <v>36.78</v>
      </c>
      <c r="E28" s="1">
        <v>39.869999999999997</v>
      </c>
      <c r="F28" s="1">
        <f t="shared" si="1"/>
        <v>1.3638670431485253E-5</v>
      </c>
    </row>
    <row r="29" spans="1:6" x14ac:dyDescent="0.3">
      <c r="A29" s="2">
        <v>25</v>
      </c>
      <c r="B29" s="1">
        <v>2126</v>
      </c>
      <c r="C29" s="1">
        <v>2292</v>
      </c>
      <c r="D29" s="1">
        <v>42.52</v>
      </c>
      <c r="E29" s="1">
        <v>45.84</v>
      </c>
      <c r="F29" s="1">
        <f t="shared" si="1"/>
        <v>1.0261057726248114E-5</v>
      </c>
    </row>
    <row r="30" spans="1:6" x14ac:dyDescent="0.3">
      <c r="A30" s="2">
        <v>26</v>
      </c>
      <c r="B30" s="1">
        <v>2018</v>
      </c>
      <c r="C30" s="1">
        <v>2175.5</v>
      </c>
      <c r="D30" s="1">
        <v>40.36</v>
      </c>
      <c r="E30" s="1">
        <v>43.51</v>
      </c>
      <c r="F30" s="1">
        <f t="shared" si="1"/>
        <v>1.1389109141605122E-5</v>
      </c>
    </row>
    <row r="31" spans="1:6" x14ac:dyDescent="0.3">
      <c r="A31" s="2">
        <v>27</v>
      </c>
      <c r="B31" s="1">
        <v>2012</v>
      </c>
      <c r="C31" s="1">
        <v>2169.5</v>
      </c>
      <c r="D31" s="1">
        <v>40.24</v>
      </c>
      <c r="E31" s="1">
        <v>43.39</v>
      </c>
      <c r="F31" s="1">
        <f t="shared" si="1"/>
        <v>1.14546644997496E-5</v>
      </c>
    </row>
    <row r="32" spans="1:6" x14ac:dyDescent="0.3">
      <c r="A32" s="2">
        <v>28</v>
      </c>
      <c r="B32" s="1">
        <v>2028</v>
      </c>
      <c r="C32" s="1">
        <v>2185.5</v>
      </c>
      <c r="D32" s="1">
        <v>40.56</v>
      </c>
      <c r="E32" s="1">
        <v>43.71</v>
      </c>
      <c r="F32" s="1">
        <f t="shared" si="1"/>
        <v>1.1281094645225367E-5</v>
      </c>
    </row>
    <row r="33" spans="1:6" x14ac:dyDescent="0.3">
      <c r="A33" s="2">
        <v>29</v>
      </c>
      <c r="B33" s="1">
        <v>2024</v>
      </c>
      <c r="C33" s="1">
        <v>2181.5</v>
      </c>
      <c r="D33" s="1">
        <v>40.479999999999997</v>
      </c>
      <c r="E33" s="1">
        <v>43.63</v>
      </c>
      <c r="F33" s="1">
        <f t="shared" si="1"/>
        <v>1.132411520158284E-5</v>
      </c>
    </row>
    <row r="34" spans="1:6" x14ac:dyDescent="0.3">
      <c r="A34" s="2">
        <v>30</v>
      </c>
      <c r="B34" s="1">
        <v>2015</v>
      </c>
      <c r="C34" s="1">
        <v>2172.5</v>
      </c>
      <c r="D34" s="1">
        <v>40.299999999999997</v>
      </c>
      <c r="E34" s="1">
        <v>43.45</v>
      </c>
      <c r="F34" s="1">
        <f t="shared" si="1"/>
        <v>1.1421816240109421E-5</v>
      </c>
    </row>
    <row r="35" spans="1:6" x14ac:dyDescent="0.3">
      <c r="A35" s="2">
        <v>31</v>
      </c>
      <c r="B35" s="1">
        <v>2188</v>
      </c>
      <c r="C35" s="1">
        <v>2355</v>
      </c>
      <c r="D35" s="1">
        <v>43.76</v>
      </c>
      <c r="E35" s="1">
        <v>47.1</v>
      </c>
      <c r="F35" s="1">
        <f t="shared" si="1"/>
        <v>9.70357518524125E-6</v>
      </c>
    </row>
    <row r="36" spans="1:6" x14ac:dyDescent="0.3">
      <c r="A36" s="2">
        <v>32</v>
      </c>
      <c r="B36" s="1">
        <v>1874</v>
      </c>
      <c r="C36" s="1">
        <v>2029</v>
      </c>
      <c r="D36" s="1">
        <v>37.479999999999997</v>
      </c>
      <c r="E36" s="1">
        <v>40.58</v>
      </c>
      <c r="F36" s="1">
        <f t="shared" si="1"/>
        <v>1.3149776480099391E-5</v>
      </c>
    </row>
    <row r="37" spans="1:6" x14ac:dyDescent="0.3">
      <c r="A37" s="2">
        <v>33</v>
      </c>
      <c r="B37" s="1">
        <v>1869</v>
      </c>
      <c r="C37" s="1">
        <v>2023</v>
      </c>
      <c r="D37" s="1">
        <v>37.380000000000003</v>
      </c>
      <c r="E37" s="1">
        <v>40.46</v>
      </c>
      <c r="F37" s="1">
        <f t="shared" si="1"/>
        <v>1.3224060278440524E-5</v>
      </c>
    </row>
    <row r="38" spans="1:6" x14ac:dyDescent="0.3">
      <c r="A38" s="2">
        <v>34</v>
      </c>
      <c r="B38" s="1">
        <v>2164</v>
      </c>
      <c r="C38" s="1">
        <v>2321</v>
      </c>
      <c r="D38" s="1">
        <v>43.28</v>
      </c>
      <c r="E38" s="1">
        <v>46.62</v>
      </c>
      <c r="F38" s="1">
        <f t="shared" si="1"/>
        <v>9.9549161756238339E-6</v>
      </c>
    </row>
    <row r="39" spans="1:6" x14ac:dyDescent="0.3">
      <c r="A39" s="2">
        <v>35</v>
      </c>
      <c r="B39" s="1">
        <v>2019</v>
      </c>
      <c r="C39" s="1">
        <v>2177</v>
      </c>
      <c r="D39" s="1">
        <v>40.380000000000003</v>
      </c>
      <c r="E39" s="1">
        <v>43.52</v>
      </c>
      <c r="F39" s="1">
        <f t="shared" si="1"/>
        <v>1.1375624720870609E-5</v>
      </c>
    </row>
    <row r="40" spans="1:6" x14ac:dyDescent="0.3">
      <c r="A40" s="2">
        <v>36</v>
      </c>
      <c r="B40" s="1">
        <v>2177</v>
      </c>
      <c r="C40" s="1">
        <v>2344</v>
      </c>
      <c r="D40" s="1">
        <v>43.54</v>
      </c>
      <c r="E40" s="1">
        <v>46.88</v>
      </c>
      <c r="F40" s="1">
        <f t="shared" si="1"/>
        <v>9.7983729997601359E-6</v>
      </c>
    </row>
    <row r="41" spans="1:6" x14ac:dyDescent="0.3">
      <c r="A41" s="2">
        <v>37</v>
      </c>
      <c r="B41" s="1">
        <v>2169</v>
      </c>
      <c r="C41" s="1">
        <v>2336</v>
      </c>
      <c r="D41" s="1">
        <v>43.38</v>
      </c>
      <c r="E41" s="1">
        <v>46.72</v>
      </c>
      <c r="F41" s="1">
        <f t="shared" si="1"/>
        <v>9.8681925260678177E-6</v>
      </c>
    </row>
    <row r="42" spans="1:6" x14ac:dyDescent="0.3">
      <c r="A42" s="2">
        <v>38</v>
      </c>
      <c r="B42" s="1">
        <v>2154</v>
      </c>
      <c r="C42" s="1">
        <v>2321</v>
      </c>
      <c r="D42" s="1">
        <v>43.08</v>
      </c>
      <c r="E42" s="1">
        <v>46.42</v>
      </c>
      <c r="F42" s="1">
        <f t="shared" si="1"/>
        <v>1.0001132128156907E-5</v>
      </c>
    </row>
    <row r="43" spans="1:6" x14ac:dyDescent="0.3">
      <c r="A43" s="2">
        <v>39</v>
      </c>
      <c r="B43" s="1">
        <v>2136</v>
      </c>
      <c r="C43" s="1">
        <v>2303</v>
      </c>
      <c r="D43" s="1">
        <v>42.72</v>
      </c>
      <c r="E43" s="1">
        <v>46.06</v>
      </c>
      <c r="F43" s="1">
        <f t="shared" si="1"/>
        <v>1.0164237820397105E-5</v>
      </c>
    </row>
    <row r="44" spans="1:6" x14ac:dyDescent="0.3">
      <c r="A44" s="2">
        <v>40</v>
      </c>
      <c r="B44" s="1">
        <v>1902</v>
      </c>
      <c r="C44" s="1">
        <v>2061</v>
      </c>
      <c r="D44" s="1">
        <v>38.04</v>
      </c>
      <c r="E44" s="1">
        <v>41.22</v>
      </c>
      <c r="F44" s="1">
        <f t="shared" si="1"/>
        <v>1.2755030456461725E-5</v>
      </c>
    </row>
    <row r="45" spans="1:6" x14ac:dyDescent="0.3">
      <c r="A45" s="2">
        <v>41</v>
      </c>
      <c r="B45" s="1">
        <v>1821</v>
      </c>
      <c r="C45" s="1">
        <v>1971.5</v>
      </c>
      <c r="D45" s="1">
        <v>36.42</v>
      </c>
      <c r="E45" s="1">
        <v>39.43</v>
      </c>
      <c r="F45" s="1">
        <f t="shared" si="1"/>
        <v>1.3927182838702472E-5</v>
      </c>
    </row>
    <row r="46" spans="1:6" x14ac:dyDescent="0.3">
      <c r="A46" s="2">
        <v>42</v>
      </c>
      <c r="B46" s="1">
        <v>2195</v>
      </c>
      <c r="C46" s="1">
        <v>2362</v>
      </c>
      <c r="D46" s="1">
        <v>43.9</v>
      </c>
      <c r="E46" s="1">
        <v>47.24</v>
      </c>
      <c r="F46" s="1">
        <f t="shared" si="1"/>
        <v>9.6439641321685996E-6</v>
      </c>
    </row>
    <row r="47" spans="1:6" x14ac:dyDescent="0.3">
      <c r="A47" s="2">
        <v>43</v>
      </c>
      <c r="B47" s="1">
        <v>2156</v>
      </c>
      <c r="C47" s="1">
        <v>2323</v>
      </c>
      <c r="D47" s="1">
        <v>43.12</v>
      </c>
      <c r="E47" s="1">
        <v>46.46</v>
      </c>
      <c r="F47" s="1">
        <f t="shared" si="1"/>
        <v>9.9832520962832754E-6</v>
      </c>
    </row>
    <row r="48" spans="1:6" x14ac:dyDescent="0.3">
      <c r="A48" s="2">
        <v>44</v>
      </c>
      <c r="B48" s="1">
        <v>1987</v>
      </c>
      <c r="C48" s="1">
        <v>2144.5</v>
      </c>
      <c r="D48" s="1">
        <v>39.74</v>
      </c>
      <c r="E48" s="1">
        <v>42.89</v>
      </c>
      <c r="F48" s="1">
        <f t="shared" si="1"/>
        <v>1.173400007486292E-5</v>
      </c>
    </row>
    <row r="49" spans="1:6" x14ac:dyDescent="0.3">
      <c r="A49" s="2">
        <v>45</v>
      </c>
      <c r="B49" s="1">
        <v>1844</v>
      </c>
      <c r="C49" s="1">
        <v>1996.5</v>
      </c>
      <c r="D49" s="1">
        <v>36.880000000000003</v>
      </c>
      <c r="E49" s="1">
        <v>39.93</v>
      </c>
      <c r="F49" s="1">
        <f t="shared" si="1"/>
        <v>1.3581250920129749E-5</v>
      </c>
    </row>
    <row r="50" spans="1:6" x14ac:dyDescent="0.3">
      <c r="A50" s="2">
        <v>46</v>
      </c>
      <c r="B50" s="1">
        <v>2023</v>
      </c>
      <c r="C50" s="1">
        <v>2180.5</v>
      </c>
      <c r="D50" s="1">
        <v>40.46</v>
      </c>
      <c r="E50" s="1">
        <v>43.61</v>
      </c>
      <c r="F50" s="1">
        <f t="shared" si="1"/>
        <v>1.1334908810091878E-5</v>
      </c>
    </row>
    <row r="51" spans="1:6" x14ac:dyDescent="0.3">
      <c r="A51" s="2">
        <v>47</v>
      </c>
      <c r="B51" s="1">
        <v>2149</v>
      </c>
      <c r="C51" s="1">
        <v>2316</v>
      </c>
      <c r="D51" s="1">
        <v>42.98</v>
      </c>
      <c r="E51" s="1">
        <v>46.32</v>
      </c>
      <c r="F51" s="1">
        <f t="shared" si="1"/>
        <v>1.0046043024389381E-5</v>
      </c>
    </row>
    <row r="52" spans="1:6" x14ac:dyDescent="0.3">
      <c r="A52" s="2">
        <v>48</v>
      </c>
      <c r="B52" s="1">
        <v>1843</v>
      </c>
      <c r="C52" s="1">
        <v>1995.5</v>
      </c>
      <c r="D52" s="1">
        <v>36.86</v>
      </c>
      <c r="E52" s="1">
        <v>39.909999999999997</v>
      </c>
      <c r="F52" s="1">
        <f t="shared" si="1"/>
        <v>1.3595429651604878E-5</v>
      </c>
    </row>
    <row r="53" spans="1:6" x14ac:dyDescent="0.3">
      <c r="A53" s="2">
        <v>49</v>
      </c>
      <c r="B53" s="1">
        <v>2325</v>
      </c>
      <c r="C53" s="1">
        <v>2503.5</v>
      </c>
      <c r="D53" s="1">
        <v>46.5</v>
      </c>
      <c r="E53" s="1">
        <v>50.07</v>
      </c>
      <c r="F53" s="1">
        <f t="shared" si="1"/>
        <v>8.5901243635254735E-6</v>
      </c>
    </row>
    <row r="54" spans="1:6" x14ac:dyDescent="0.3">
      <c r="A54" s="2">
        <v>50</v>
      </c>
      <c r="B54" s="1">
        <v>2030</v>
      </c>
      <c r="C54" s="1">
        <v>2187.5</v>
      </c>
      <c r="D54" s="1">
        <v>40.6</v>
      </c>
      <c r="E54" s="1">
        <v>43.75</v>
      </c>
      <c r="F54" s="1">
        <f t="shared" si="1"/>
        <v>1.1259676284306827E-5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D486-B6C4-424A-8B3D-5F79797FA2B9}">
  <dimension ref="A1:H29"/>
  <sheetViews>
    <sheetView topLeftCell="A27" workbookViewId="0">
      <selection activeCell="H16" sqref="H16"/>
    </sheetView>
  </sheetViews>
  <sheetFormatPr defaultRowHeight="14.4" x14ac:dyDescent="0.3"/>
  <cols>
    <col min="1" max="1" width="13.88671875" bestFit="1" customWidth="1"/>
    <col min="2" max="2" width="5.109375" bestFit="1" customWidth="1"/>
    <col min="3" max="3" width="8" bestFit="1" customWidth="1"/>
    <col min="4" max="4" width="13.5546875" bestFit="1" customWidth="1"/>
    <col min="5" max="5" width="7" bestFit="1" customWidth="1"/>
    <col min="6" max="6" width="10" bestFit="1" customWidth="1"/>
    <col min="7" max="8" width="12" bestFit="1" customWidth="1"/>
  </cols>
  <sheetData>
    <row r="1" spans="1:8" x14ac:dyDescent="0.3">
      <c r="A1" t="s">
        <v>6</v>
      </c>
    </row>
    <row r="2" spans="1:8" ht="15" thickBot="1" x14ac:dyDescent="0.35">
      <c r="A2" t="s">
        <v>23</v>
      </c>
    </row>
    <row r="3" spans="1:8" ht="15" thickBot="1" x14ac:dyDescent="0.35">
      <c r="A3" s="7" t="s">
        <v>5</v>
      </c>
      <c r="B3" s="16">
        <f>AVERAGE(B5:B54)</f>
        <v>1001</v>
      </c>
      <c r="C3" s="5">
        <f t="shared" ref="C3" si="0">AVERAGE(C5:C54)</f>
        <v>1064.32</v>
      </c>
      <c r="D3" s="18">
        <f>AVERAGE(D5:D29)</f>
        <v>33.200000000000003</v>
      </c>
      <c r="E3" s="5">
        <f>AVERAGE(E5:E54)</f>
        <v>31.096999999999998</v>
      </c>
      <c r="F3" s="5">
        <f>AVERAGE(F5:F54)</f>
        <v>33.02361599999999</v>
      </c>
      <c r="G3" s="6">
        <f>AVERAGE(G5:G54)</f>
        <v>3.1112778541825954E-5</v>
      </c>
      <c r="H3" s="8">
        <f>G3*100</f>
        <v>3.1112778541825953E-3</v>
      </c>
    </row>
    <row r="4" spans="1:8" x14ac:dyDescent="0.3">
      <c r="A4" s="3"/>
      <c r="B4" s="4" t="s">
        <v>1</v>
      </c>
      <c r="C4" s="4" t="s">
        <v>2</v>
      </c>
      <c r="D4" s="19" t="s">
        <v>20</v>
      </c>
      <c r="E4" s="4" t="s">
        <v>0</v>
      </c>
      <c r="F4" s="4" t="s">
        <v>3</v>
      </c>
      <c r="G4" s="4" t="s">
        <v>4</v>
      </c>
    </row>
    <row r="5" spans="1:8" x14ac:dyDescent="0.3">
      <c r="A5" s="2">
        <v>1</v>
      </c>
      <c r="B5" s="1">
        <v>1001</v>
      </c>
      <c r="C5" s="1">
        <v>1030</v>
      </c>
      <c r="D5" s="1">
        <v>19</v>
      </c>
      <c r="E5" s="1">
        <v>52.68</v>
      </c>
      <c r="F5" s="1">
        <v>54.21</v>
      </c>
      <c r="G5" s="1">
        <f>D5/(B5*C5)</f>
        <v>1.8428173767979593E-5</v>
      </c>
    </row>
    <row r="6" spans="1:8" x14ac:dyDescent="0.3">
      <c r="A6" s="2">
        <v>2</v>
      </c>
      <c r="B6" s="1">
        <v>1001</v>
      </c>
      <c r="C6" s="1">
        <v>1076.5</v>
      </c>
      <c r="D6" s="1">
        <v>39</v>
      </c>
      <c r="E6" s="1">
        <v>25.67</v>
      </c>
      <c r="F6" s="1">
        <v>27.6</v>
      </c>
      <c r="G6" s="1">
        <f>D6/(B6*C6)</f>
        <v>3.6192326020472793E-5</v>
      </c>
    </row>
    <row r="7" spans="1:8" x14ac:dyDescent="0.3">
      <c r="A7" s="2">
        <v>3</v>
      </c>
      <c r="B7" s="1">
        <v>1001</v>
      </c>
      <c r="C7" s="1">
        <v>1066.5</v>
      </c>
      <c r="D7" s="1">
        <v>34</v>
      </c>
      <c r="E7" s="1">
        <v>29.44</v>
      </c>
      <c r="F7" s="1">
        <v>31.37</v>
      </c>
      <c r="G7" s="1">
        <f t="shared" ref="G7:G29" si="1">D7/(B7*C7)</f>
        <v>3.1848133113955897E-5</v>
      </c>
    </row>
    <row r="8" spans="1:8" x14ac:dyDescent="0.3">
      <c r="A8" s="2">
        <v>4</v>
      </c>
      <c r="B8" s="1">
        <v>1001</v>
      </c>
      <c r="C8" s="1">
        <v>1066.5</v>
      </c>
      <c r="D8" s="1">
        <v>34</v>
      </c>
      <c r="E8" s="1">
        <v>29.44</v>
      </c>
      <c r="F8" s="1">
        <v>31.37</v>
      </c>
      <c r="G8" s="1">
        <f t="shared" si="1"/>
        <v>3.1848133113955897E-5</v>
      </c>
    </row>
    <row r="9" spans="1:8" x14ac:dyDescent="0.3">
      <c r="A9" s="2">
        <v>5</v>
      </c>
      <c r="B9" s="1">
        <v>1001</v>
      </c>
      <c r="C9" s="1">
        <v>1062.5</v>
      </c>
      <c r="D9" s="1">
        <v>32</v>
      </c>
      <c r="E9" s="1">
        <v>31.28</v>
      </c>
      <c r="F9" s="1">
        <v>33.200000000000003</v>
      </c>
      <c r="G9" s="1">
        <f t="shared" si="1"/>
        <v>3.0087559499324206E-5</v>
      </c>
    </row>
    <row r="10" spans="1:8" x14ac:dyDescent="0.3">
      <c r="A10" s="2">
        <v>6</v>
      </c>
      <c r="B10" s="1">
        <v>1001</v>
      </c>
      <c r="C10" s="1">
        <v>1066.5</v>
      </c>
      <c r="D10" s="1">
        <v>34</v>
      </c>
      <c r="E10" s="1">
        <v>29.44</v>
      </c>
      <c r="F10" s="1">
        <v>31.36</v>
      </c>
      <c r="G10" s="1">
        <f t="shared" si="1"/>
        <v>3.1848133113955897E-5</v>
      </c>
    </row>
    <row r="11" spans="1:8" x14ac:dyDescent="0.3">
      <c r="A11" s="2">
        <v>7</v>
      </c>
      <c r="B11" s="1">
        <v>1001</v>
      </c>
      <c r="C11" s="1">
        <v>1058.5</v>
      </c>
      <c r="D11" s="1">
        <v>30</v>
      </c>
      <c r="E11" s="1">
        <v>33.369999999999997</v>
      </c>
      <c r="F11" s="1">
        <v>35.28</v>
      </c>
      <c r="G11" s="1">
        <f t="shared" si="1"/>
        <v>2.8313679707161047E-5</v>
      </c>
    </row>
    <row r="12" spans="1:8" x14ac:dyDescent="0.3">
      <c r="A12" s="2">
        <v>8</v>
      </c>
      <c r="B12" s="1">
        <v>1001</v>
      </c>
      <c r="C12" s="1">
        <v>1064.5</v>
      </c>
      <c r="D12" s="1">
        <v>33</v>
      </c>
      <c r="E12" s="1">
        <v>30.33</v>
      </c>
      <c r="F12" s="1">
        <v>32.26</v>
      </c>
      <c r="G12" s="1">
        <f t="shared" si="1"/>
        <v>3.096950020388254E-5</v>
      </c>
    </row>
    <row r="13" spans="1:8" x14ac:dyDescent="0.3">
      <c r="A13" s="2">
        <v>9</v>
      </c>
      <c r="B13" s="1">
        <v>1001</v>
      </c>
      <c r="C13" s="1">
        <v>1068.5</v>
      </c>
      <c r="D13" s="1">
        <v>35</v>
      </c>
      <c r="E13" s="1">
        <v>28.6</v>
      </c>
      <c r="F13" s="1">
        <v>30.5</v>
      </c>
      <c r="G13" s="1">
        <f t="shared" si="1"/>
        <v>3.272347680396347E-5</v>
      </c>
    </row>
    <row r="14" spans="1:8" x14ac:dyDescent="0.3">
      <c r="A14" s="2">
        <v>10</v>
      </c>
      <c r="B14" s="1">
        <v>1001</v>
      </c>
      <c r="C14" s="1">
        <v>1064</v>
      </c>
      <c r="D14" s="1">
        <v>33</v>
      </c>
      <c r="E14" s="1">
        <v>30.3</v>
      </c>
      <c r="F14" s="1">
        <v>32.24</v>
      </c>
      <c r="G14" s="1">
        <f t="shared" si="1"/>
        <v>3.0984053540444519E-5</v>
      </c>
    </row>
    <row r="15" spans="1:8" x14ac:dyDescent="0.3">
      <c r="A15" s="2">
        <v>11</v>
      </c>
      <c r="B15" s="1">
        <v>1001</v>
      </c>
      <c r="C15" s="1">
        <v>1060.5</v>
      </c>
      <c r="D15" s="1">
        <v>31</v>
      </c>
      <c r="E15" s="1">
        <v>32.29</v>
      </c>
      <c r="F15" s="1">
        <v>34.21</v>
      </c>
      <c r="G15" s="1">
        <f t="shared" si="1"/>
        <v>2.9202292285743486E-5</v>
      </c>
    </row>
    <row r="16" spans="1:8" x14ac:dyDescent="0.3">
      <c r="A16" s="2">
        <v>12</v>
      </c>
      <c r="B16" s="1">
        <v>1001</v>
      </c>
      <c r="C16" s="1">
        <v>1084.5</v>
      </c>
      <c r="D16" s="1">
        <v>43</v>
      </c>
      <c r="E16" s="1">
        <v>23.27</v>
      </c>
      <c r="F16" s="1">
        <v>25.221</v>
      </c>
      <c r="G16" s="1">
        <f t="shared" si="1"/>
        <v>3.960999811622218E-5</v>
      </c>
    </row>
    <row r="17" spans="1:7" x14ac:dyDescent="0.3">
      <c r="A17" s="2">
        <v>13</v>
      </c>
      <c r="B17" s="1">
        <v>1001</v>
      </c>
      <c r="C17" s="1">
        <v>1060.5</v>
      </c>
      <c r="D17" s="1">
        <v>31</v>
      </c>
      <c r="E17" s="1">
        <v>32.29</v>
      </c>
      <c r="F17" s="1">
        <v>34.21</v>
      </c>
      <c r="G17" s="1">
        <f t="shared" si="1"/>
        <v>2.9202292285743486E-5</v>
      </c>
    </row>
    <row r="18" spans="1:7" x14ac:dyDescent="0.3">
      <c r="A18" s="2">
        <v>14</v>
      </c>
      <c r="B18" s="1">
        <v>1001</v>
      </c>
      <c r="C18" s="1">
        <v>1066</v>
      </c>
      <c r="D18" s="1">
        <v>34</v>
      </c>
      <c r="E18" s="1">
        <v>29.44</v>
      </c>
      <c r="F18" s="1">
        <v>31.352900000000002</v>
      </c>
      <c r="G18" s="1">
        <f t="shared" si="1"/>
        <v>3.1863071262696031E-5</v>
      </c>
    </row>
    <row r="19" spans="1:7" x14ac:dyDescent="0.3">
      <c r="A19" s="2">
        <v>15</v>
      </c>
      <c r="B19" s="1">
        <v>1001</v>
      </c>
      <c r="C19" s="1">
        <v>1070.5</v>
      </c>
      <c r="D19" s="1">
        <v>36</v>
      </c>
      <c r="E19" s="1">
        <v>27.81</v>
      </c>
      <c r="F19" s="1">
        <v>29.736000000000001</v>
      </c>
      <c r="G19" s="1">
        <f t="shared" si="1"/>
        <v>3.3595549709515144E-5</v>
      </c>
    </row>
    <row r="20" spans="1:7" x14ac:dyDescent="0.3">
      <c r="A20" s="2">
        <v>16</v>
      </c>
      <c r="B20" s="1">
        <v>1001</v>
      </c>
      <c r="C20" s="1">
        <v>1064</v>
      </c>
      <c r="D20" s="1">
        <v>33</v>
      </c>
      <c r="E20" s="1">
        <v>30.33</v>
      </c>
      <c r="F20" s="1">
        <v>32.24</v>
      </c>
      <c r="G20" s="1">
        <f t="shared" si="1"/>
        <v>3.0984053540444519E-5</v>
      </c>
    </row>
    <row r="21" spans="1:7" x14ac:dyDescent="0.3">
      <c r="A21" s="2">
        <v>17</v>
      </c>
      <c r="B21" s="1">
        <v>1001</v>
      </c>
      <c r="C21" s="1">
        <v>1074.5</v>
      </c>
      <c r="D21" s="1">
        <v>38</v>
      </c>
      <c r="E21" s="1">
        <v>26.34</v>
      </c>
      <c r="F21" s="1">
        <v>28.28</v>
      </c>
      <c r="G21" s="1">
        <f t="shared" si="1"/>
        <v>3.5329956223395035E-5</v>
      </c>
    </row>
    <row r="22" spans="1:7" x14ac:dyDescent="0.3">
      <c r="A22" s="2">
        <v>18</v>
      </c>
      <c r="B22" s="1">
        <v>1001</v>
      </c>
      <c r="C22" s="1">
        <v>1068.5</v>
      </c>
      <c r="D22" s="1">
        <v>35</v>
      </c>
      <c r="E22" s="1">
        <v>28.6</v>
      </c>
      <c r="F22" s="1">
        <v>30.527999999999999</v>
      </c>
      <c r="G22" s="1">
        <f t="shared" si="1"/>
        <v>3.272347680396347E-5</v>
      </c>
    </row>
    <row r="23" spans="1:7" x14ac:dyDescent="0.3">
      <c r="A23" s="2">
        <v>19</v>
      </c>
      <c r="B23" s="1">
        <v>1001</v>
      </c>
      <c r="C23" s="1">
        <v>1034</v>
      </c>
      <c r="D23" s="1">
        <v>21</v>
      </c>
      <c r="E23" s="1">
        <v>47.67</v>
      </c>
      <c r="F23" s="1">
        <v>49.24</v>
      </c>
      <c r="G23" s="1">
        <f t="shared" si="1"/>
        <v>2.0289188567718547E-5</v>
      </c>
    </row>
    <row r="24" spans="1:7" x14ac:dyDescent="0.3">
      <c r="A24" s="2">
        <v>20</v>
      </c>
      <c r="B24" s="1">
        <v>1001</v>
      </c>
      <c r="C24" s="1">
        <v>1078.5</v>
      </c>
      <c r="D24" s="1">
        <v>40</v>
      </c>
      <c r="E24" s="1">
        <v>25.024999999999999</v>
      </c>
      <c r="F24" s="1">
        <v>26.962499999999999</v>
      </c>
      <c r="G24" s="1">
        <f t="shared" si="1"/>
        <v>3.7051497413110763E-5</v>
      </c>
    </row>
    <row r="25" spans="1:7" x14ac:dyDescent="0.3">
      <c r="A25" s="2">
        <v>21</v>
      </c>
      <c r="B25" s="1">
        <v>1001</v>
      </c>
      <c r="C25" s="1">
        <v>1072.5</v>
      </c>
      <c r="D25" s="1">
        <v>37</v>
      </c>
      <c r="E25" s="1">
        <v>27.05</v>
      </c>
      <c r="F25" s="1">
        <v>28.9</v>
      </c>
      <c r="G25" s="1">
        <f t="shared" si="1"/>
        <v>3.4464370128705795E-5</v>
      </c>
    </row>
    <row r="26" spans="1:7" x14ac:dyDescent="0.3">
      <c r="A26" s="2">
        <v>22</v>
      </c>
      <c r="B26" s="1">
        <v>1001</v>
      </c>
      <c r="C26" s="1">
        <v>1072.5</v>
      </c>
      <c r="D26" s="1">
        <v>37</v>
      </c>
      <c r="E26" s="1">
        <v>27.05</v>
      </c>
      <c r="F26" s="1">
        <v>29.86</v>
      </c>
      <c r="G26" s="1">
        <f t="shared" si="1"/>
        <v>3.4464370128705795E-5</v>
      </c>
    </row>
    <row r="27" spans="1:7" x14ac:dyDescent="0.3">
      <c r="A27" s="2">
        <v>23</v>
      </c>
      <c r="B27" s="1">
        <v>1001</v>
      </c>
      <c r="C27" s="1">
        <v>1054.5</v>
      </c>
      <c r="D27" s="1">
        <v>28</v>
      </c>
      <c r="E27" s="1">
        <v>35.75</v>
      </c>
      <c r="F27" s="1">
        <v>37.659999999999997</v>
      </c>
      <c r="G27" s="1">
        <f t="shared" si="1"/>
        <v>2.6526342315815999E-5</v>
      </c>
    </row>
    <row r="28" spans="1:7" x14ac:dyDescent="0.3">
      <c r="A28" s="2">
        <v>24</v>
      </c>
      <c r="B28" s="1">
        <v>1001</v>
      </c>
      <c r="C28" s="1">
        <v>1066.5</v>
      </c>
      <c r="D28" s="1">
        <v>34</v>
      </c>
      <c r="E28" s="1">
        <v>29.44</v>
      </c>
      <c r="F28" s="1">
        <v>31.37</v>
      </c>
      <c r="G28" s="1">
        <f t="shared" si="1"/>
        <v>3.1848133113955897E-5</v>
      </c>
    </row>
    <row r="29" spans="1:7" x14ac:dyDescent="0.3">
      <c r="A29" s="2">
        <v>25</v>
      </c>
      <c r="B29" s="1">
        <v>1001</v>
      </c>
      <c r="C29" s="1">
        <v>1056.5</v>
      </c>
      <c r="D29" s="1">
        <v>29</v>
      </c>
      <c r="E29" s="1">
        <v>34.520000000000003</v>
      </c>
      <c r="F29" s="1">
        <v>36.43</v>
      </c>
      <c r="G29" s="1">
        <f t="shared" si="1"/>
        <v>2.742170276481682E-5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05B75-7013-4B01-AEC4-D502580979C9}">
  <dimension ref="A1:G54"/>
  <sheetViews>
    <sheetView topLeftCell="A30" workbookViewId="0">
      <selection activeCell="K18" sqref="K18"/>
    </sheetView>
  </sheetViews>
  <sheetFormatPr defaultRowHeight="14.4" x14ac:dyDescent="0.3"/>
  <sheetData>
    <row r="1" spans="1:7" x14ac:dyDescent="0.3">
      <c r="A1" t="s">
        <v>6</v>
      </c>
    </row>
    <row r="2" spans="1:7" ht="15" thickBot="1" x14ac:dyDescent="0.35">
      <c r="A2" t="s">
        <v>28</v>
      </c>
    </row>
    <row r="3" spans="1:7" ht="15" thickBot="1" x14ac:dyDescent="0.35">
      <c r="A3" s="7" t="s">
        <v>5</v>
      </c>
      <c r="B3" s="5">
        <f>AVERAGE(B5:B54)</f>
        <v>1703.3</v>
      </c>
      <c r="C3" s="5">
        <f t="shared" ref="C3:E3" si="0">AVERAGE(C5:C54)</f>
        <v>1803.44</v>
      </c>
      <c r="D3" s="5">
        <f t="shared" si="0"/>
        <v>34.066000000000003</v>
      </c>
      <c r="E3" s="5">
        <f t="shared" si="0"/>
        <v>36.670000000000016</v>
      </c>
      <c r="F3" s="6">
        <f>AVERAGE(F5:F54)</f>
        <v>1.6481713023021211E-5</v>
      </c>
      <c r="G3" s="8">
        <f>F3*100</f>
        <v>1.6481713023021212E-3</v>
      </c>
    </row>
    <row r="4" spans="1:7" x14ac:dyDescent="0.3">
      <c r="A4" s="9"/>
      <c r="B4" s="4" t="s">
        <v>1</v>
      </c>
      <c r="C4" s="4" t="s">
        <v>2</v>
      </c>
      <c r="D4" s="4" t="s">
        <v>0</v>
      </c>
      <c r="E4" s="4" t="s">
        <v>3</v>
      </c>
      <c r="F4" s="4" t="s">
        <v>4</v>
      </c>
    </row>
    <row r="5" spans="1:7" x14ac:dyDescent="0.3">
      <c r="A5" s="2">
        <v>1</v>
      </c>
      <c r="B5" s="1">
        <v>1786</v>
      </c>
      <c r="C5" s="1">
        <v>1886.5</v>
      </c>
      <c r="D5" s="1">
        <v>35.72</v>
      </c>
      <c r="E5" s="1">
        <v>37.729999999999997</v>
      </c>
      <c r="F5" s="1">
        <f>50/(B5*C5)</f>
        <v>1.4839926168399328E-5</v>
      </c>
    </row>
    <row r="6" spans="1:7" x14ac:dyDescent="0.3">
      <c r="A6" s="2">
        <v>2</v>
      </c>
      <c r="B6" s="1">
        <v>1706</v>
      </c>
      <c r="C6" s="1">
        <v>1806.5</v>
      </c>
      <c r="D6" s="1">
        <v>34.119999999999997</v>
      </c>
      <c r="E6" s="1">
        <v>36.130000000000003</v>
      </c>
      <c r="F6" s="1">
        <f t="shared" ref="F6:F54" si="1">50/(B6*C6)</f>
        <v>1.6223815977798032E-5</v>
      </c>
    </row>
    <row r="7" spans="1:7" x14ac:dyDescent="0.3">
      <c r="A7" s="2">
        <v>3</v>
      </c>
      <c r="B7" s="1">
        <v>1754</v>
      </c>
      <c r="C7" s="1">
        <v>1854.5</v>
      </c>
      <c r="D7" s="1">
        <v>35.08</v>
      </c>
      <c r="E7" s="1">
        <v>37.090000000000003</v>
      </c>
      <c r="F7" s="1">
        <f t="shared" si="1"/>
        <v>1.5371405435267477E-5</v>
      </c>
    </row>
    <row r="8" spans="1:7" x14ac:dyDescent="0.3">
      <c r="A8" s="2">
        <v>4</v>
      </c>
      <c r="B8" s="1">
        <v>1586</v>
      </c>
      <c r="C8" s="1">
        <v>1686.5</v>
      </c>
      <c r="D8" s="1">
        <v>31.72</v>
      </c>
      <c r="E8" s="1">
        <v>33.729999999999997</v>
      </c>
      <c r="F8" s="1">
        <f t="shared" si="1"/>
        <v>1.8693063265924901E-5</v>
      </c>
    </row>
    <row r="9" spans="1:7" x14ac:dyDescent="0.3">
      <c r="A9" s="2">
        <v>5</v>
      </c>
      <c r="B9" s="1">
        <v>1719</v>
      </c>
      <c r="C9" s="1">
        <v>1819.5</v>
      </c>
      <c r="D9" s="1">
        <v>34.380000000000003</v>
      </c>
      <c r="E9" s="1">
        <v>36.39</v>
      </c>
      <c r="F9" s="1">
        <f t="shared" si="1"/>
        <v>1.5986083155448194E-5</v>
      </c>
    </row>
    <row r="10" spans="1:7" x14ac:dyDescent="0.3">
      <c r="A10" s="2">
        <v>6</v>
      </c>
      <c r="B10" s="1">
        <v>1585</v>
      </c>
      <c r="C10" s="1">
        <v>1685.5</v>
      </c>
      <c r="D10" s="1">
        <v>31.7</v>
      </c>
      <c r="E10" s="1">
        <v>33.71</v>
      </c>
      <c r="F10" s="1">
        <f t="shared" si="1"/>
        <v>1.8715954509000969E-5</v>
      </c>
    </row>
    <row r="11" spans="1:7" x14ac:dyDescent="0.3">
      <c r="A11" s="2">
        <v>7</v>
      </c>
      <c r="B11" s="1">
        <v>1756</v>
      </c>
      <c r="C11" s="1">
        <v>1856.5</v>
      </c>
      <c r="D11" s="1">
        <v>35.119999999999997</v>
      </c>
      <c r="E11" s="1">
        <v>37.130000000000003</v>
      </c>
      <c r="F11" s="1">
        <f t="shared" si="1"/>
        <v>1.5337357446931211E-5</v>
      </c>
    </row>
    <row r="12" spans="1:7" x14ac:dyDescent="0.3">
      <c r="A12" s="2">
        <v>8</v>
      </c>
      <c r="B12" s="1">
        <v>1722</v>
      </c>
      <c r="C12" s="1">
        <v>1822.5</v>
      </c>
      <c r="D12" s="1">
        <v>34.44</v>
      </c>
      <c r="E12" s="1">
        <v>36.450000000000003</v>
      </c>
      <c r="F12" s="1">
        <f t="shared" si="1"/>
        <v>1.5931964140335112E-5</v>
      </c>
    </row>
    <row r="13" spans="1:7" x14ac:dyDescent="0.3">
      <c r="A13" s="2">
        <v>9</v>
      </c>
      <c r="B13" s="1">
        <v>1770</v>
      </c>
      <c r="C13" s="1">
        <v>1870.5</v>
      </c>
      <c r="D13" s="1">
        <v>35.4</v>
      </c>
      <c r="E13" s="1">
        <v>37.409999999999997</v>
      </c>
      <c r="F13" s="1">
        <f t="shared" si="1"/>
        <v>1.5102158551521769E-5</v>
      </c>
    </row>
    <row r="14" spans="1:7" x14ac:dyDescent="0.3">
      <c r="A14" s="2">
        <v>10</v>
      </c>
      <c r="B14" s="1">
        <v>1196</v>
      </c>
      <c r="C14" s="1">
        <v>1296.5</v>
      </c>
      <c r="D14" s="1">
        <v>23.92</v>
      </c>
      <c r="E14" s="1">
        <v>25.93</v>
      </c>
      <c r="F14" s="1">
        <f t="shared" si="1"/>
        <v>3.2245291220123124E-5</v>
      </c>
    </row>
    <row r="15" spans="1:7" x14ac:dyDescent="0.3">
      <c r="A15" s="2">
        <v>11</v>
      </c>
      <c r="B15" s="1">
        <v>1745</v>
      </c>
      <c r="C15" s="1">
        <v>1845.5</v>
      </c>
      <c r="D15" s="1">
        <v>34.9</v>
      </c>
      <c r="E15" s="1">
        <v>36.909999999999997</v>
      </c>
      <c r="F15" s="1">
        <f t="shared" si="1"/>
        <v>1.5526033665098795E-5</v>
      </c>
    </row>
    <row r="16" spans="1:7" x14ac:dyDescent="0.3">
      <c r="A16" s="2">
        <v>12</v>
      </c>
      <c r="B16" s="1">
        <v>1748</v>
      </c>
      <c r="C16" s="1">
        <v>1848.5</v>
      </c>
      <c r="D16" s="1">
        <v>34.96</v>
      </c>
      <c r="E16" s="1">
        <v>36.97</v>
      </c>
      <c r="F16" s="1">
        <f t="shared" si="1"/>
        <v>1.5474232617330273E-5</v>
      </c>
    </row>
    <row r="17" spans="1:6" x14ac:dyDescent="0.3">
      <c r="A17" s="2">
        <v>13</v>
      </c>
      <c r="B17" s="1">
        <v>1534</v>
      </c>
      <c r="C17" s="1">
        <v>1634.5</v>
      </c>
      <c r="D17" s="1">
        <v>30.68</v>
      </c>
      <c r="E17" s="1">
        <v>32.69</v>
      </c>
      <c r="F17" s="1">
        <f t="shared" si="1"/>
        <v>1.9941587103057723E-5</v>
      </c>
    </row>
    <row r="18" spans="1:6" x14ac:dyDescent="0.3">
      <c r="A18" s="2">
        <v>14</v>
      </c>
      <c r="B18" s="1">
        <v>1716</v>
      </c>
      <c r="C18" s="1">
        <v>1816.5</v>
      </c>
      <c r="D18" s="1">
        <v>34.32</v>
      </c>
      <c r="E18" s="1">
        <v>36.33</v>
      </c>
      <c r="F18" s="1">
        <f t="shared" si="1"/>
        <v>1.6040478468224133E-5</v>
      </c>
    </row>
    <row r="19" spans="1:6" x14ac:dyDescent="0.3">
      <c r="A19" s="2">
        <v>15</v>
      </c>
      <c r="B19" s="1">
        <v>1710</v>
      </c>
      <c r="C19" s="1">
        <v>1810.5</v>
      </c>
      <c r="D19" s="1">
        <v>34.200000000000003</v>
      </c>
      <c r="E19" s="1">
        <v>36.21</v>
      </c>
      <c r="F19" s="1">
        <f t="shared" si="1"/>
        <v>1.6150105540939709E-5</v>
      </c>
    </row>
    <row r="20" spans="1:6" x14ac:dyDescent="0.3">
      <c r="A20" s="2">
        <v>16</v>
      </c>
      <c r="B20" s="1">
        <v>1741</v>
      </c>
      <c r="C20" s="1">
        <v>1841.5</v>
      </c>
      <c r="D20" s="1">
        <v>34.82</v>
      </c>
      <c r="E20" s="1">
        <v>36.83</v>
      </c>
      <c r="F20" s="1">
        <f t="shared" si="1"/>
        <v>1.5595507433364684E-5</v>
      </c>
    </row>
    <row r="21" spans="1:6" x14ac:dyDescent="0.3">
      <c r="A21" s="2">
        <v>17</v>
      </c>
      <c r="B21" s="1">
        <v>1749</v>
      </c>
      <c r="C21" s="1">
        <v>1849.5</v>
      </c>
      <c r="D21" s="1">
        <v>34.979999999999997</v>
      </c>
      <c r="E21" s="1">
        <v>36.99</v>
      </c>
      <c r="F21" s="1">
        <f t="shared" si="1"/>
        <v>1.5457023215366879E-5</v>
      </c>
    </row>
    <row r="22" spans="1:6" x14ac:dyDescent="0.3">
      <c r="A22" s="2">
        <v>18</v>
      </c>
      <c r="B22" s="1">
        <v>1721</v>
      </c>
      <c r="C22" s="1">
        <v>1821.5</v>
      </c>
      <c r="D22" s="1">
        <v>34.42</v>
      </c>
      <c r="E22" s="1">
        <v>36.43</v>
      </c>
      <c r="F22" s="1">
        <f t="shared" si="1"/>
        <v>1.5949973227969937E-5</v>
      </c>
    </row>
    <row r="23" spans="1:6" x14ac:dyDescent="0.3">
      <c r="A23" s="2">
        <v>19</v>
      </c>
      <c r="B23" s="1">
        <v>1743</v>
      </c>
      <c r="C23" s="1">
        <v>1843.5</v>
      </c>
      <c r="D23" s="1">
        <v>34.86</v>
      </c>
      <c r="E23" s="1">
        <v>36.869999999999997</v>
      </c>
      <c r="F23" s="1">
        <f t="shared" si="1"/>
        <v>1.5560712375636843E-5</v>
      </c>
    </row>
    <row r="24" spans="1:6" x14ac:dyDescent="0.3">
      <c r="A24" s="2">
        <v>20</v>
      </c>
      <c r="B24" s="1">
        <v>1705</v>
      </c>
      <c r="C24" s="1">
        <v>1805.5</v>
      </c>
      <c r="D24" s="1">
        <v>34.1</v>
      </c>
      <c r="E24" s="1">
        <v>36.11</v>
      </c>
      <c r="F24" s="1">
        <f t="shared" si="1"/>
        <v>1.6242322457203511E-5</v>
      </c>
    </row>
    <row r="25" spans="1:6" x14ac:dyDescent="0.3">
      <c r="A25" s="2">
        <v>21</v>
      </c>
      <c r="B25" s="1">
        <v>1743</v>
      </c>
      <c r="C25" s="1">
        <v>1843.5</v>
      </c>
      <c r="D25" s="1">
        <v>34.86</v>
      </c>
      <c r="E25" s="1">
        <v>36.869999999999997</v>
      </c>
      <c r="F25" s="1">
        <f t="shared" si="1"/>
        <v>1.5560712375636843E-5</v>
      </c>
    </row>
    <row r="26" spans="1:6" x14ac:dyDescent="0.3">
      <c r="A26" s="2">
        <v>22</v>
      </c>
      <c r="B26" s="1">
        <v>1750</v>
      </c>
      <c r="C26" s="1">
        <v>1850.5</v>
      </c>
      <c r="D26" s="1">
        <v>35</v>
      </c>
      <c r="E26" s="1">
        <v>37.01</v>
      </c>
      <c r="F26" s="1">
        <f t="shared" si="1"/>
        <v>1.5439842513606362E-5</v>
      </c>
    </row>
    <row r="27" spans="1:6" x14ac:dyDescent="0.3">
      <c r="A27" s="2">
        <v>23</v>
      </c>
      <c r="B27" s="1">
        <v>1754</v>
      </c>
      <c r="C27" s="1">
        <v>1854.5</v>
      </c>
      <c r="D27" s="1">
        <v>35.08</v>
      </c>
      <c r="E27" s="1">
        <v>37.090000000000003</v>
      </c>
      <c r="F27" s="1">
        <f t="shared" si="1"/>
        <v>1.5371405435267477E-5</v>
      </c>
    </row>
    <row r="28" spans="1:6" x14ac:dyDescent="0.3">
      <c r="A28" s="2">
        <v>24</v>
      </c>
      <c r="B28" s="1">
        <v>1718</v>
      </c>
      <c r="C28" s="1">
        <v>1818.5</v>
      </c>
      <c r="D28" s="1">
        <v>34.36</v>
      </c>
      <c r="E28" s="1">
        <v>36.369999999999997</v>
      </c>
      <c r="F28" s="1">
        <f t="shared" si="1"/>
        <v>1.6004184133899966E-5</v>
      </c>
    </row>
    <row r="29" spans="1:6" x14ac:dyDescent="0.3">
      <c r="A29" s="2">
        <v>25</v>
      </c>
      <c r="B29" s="1">
        <v>1575</v>
      </c>
      <c r="C29" s="1">
        <v>1675.5</v>
      </c>
      <c r="D29" s="1">
        <v>31.5</v>
      </c>
      <c r="E29" s="1">
        <v>33.51</v>
      </c>
      <c r="F29" s="1">
        <f t="shared" si="1"/>
        <v>1.8947198893483585E-5</v>
      </c>
    </row>
    <row r="30" spans="1:6" x14ac:dyDescent="0.3">
      <c r="A30" s="2">
        <v>26</v>
      </c>
      <c r="B30" s="1">
        <v>1766</v>
      </c>
      <c r="C30" s="1">
        <v>1866.5</v>
      </c>
      <c r="D30" s="1">
        <v>35.32</v>
      </c>
      <c r="E30" s="1">
        <v>37.33</v>
      </c>
      <c r="F30" s="1">
        <f t="shared" si="1"/>
        <v>1.5168802990317146E-5</v>
      </c>
    </row>
    <row r="31" spans="1:6" x14ac:dyDescent="0.3">
      <c r="A31" s="2">
        <v>27</v>
      </c>
      <c r="B31" s="1">
        <v>1741</v>
      </c>
      <c r="C31" s="1">
        <v>1841.5</v>
      </c>
      <c r="D31" s="1">
        <v>34.82</v>
      </c>
      <c r="E31" s="1">
        <v>36.83</v>
      </c>
      <c r="F31" s="1">
        <f t="shared" si="1"/>
        <v>1.5595507433364684E-5</v>
      </c>
    </row>
    <row r="32" spans="1:6" x14ac:dyDescent="0.3">
      <c r="A32" s="2">
        <v>28</v>
      </c>
      <c r="B32" s="1">
        <v>1558</v>
      </c>
      <c r="C32" s="1">
        <v>1658.5</v>
      </c>
      <c r="D32" s="1">
        <v>31.16</v>
      </c>
      <c r="E32" s="1">
        <v>33.17</v>
      </c>
      <c r="F32" s="1">
        <f t="shared" si="1"/>
        <v>1.9350272045474688E-5</v>
      </c>
    </row>
    <row r="33" spans="1:6" x14ac:dyDescent="0.3">
      <c r="A33" s="2">
        <v>29</v>
      </c>
      <c r="B33" s="1">
        <v>1707</v>
      </c>
      <c r="C33" s="1">
        <v>1807.5</v>
      </c>
      <c r="D33" s="1">
        <v>34.14</v>
      </c>
      <c r="E33" s="1">
        <v>36.15</v>
      </c>
      <c r="F33" s="1">
        <f t="shared" si="1"/>
        <v>1.6205341118379208E-5</v>
      </c>
    </row>
    <row r="34" spans="1:6" x14ac:dyDescent="0.3">
      <c r="A34" s="2">
        <v>30</v>
      </c>
      <c r="B34" s="1">
        <v>1771</v>
      </c>
      <c r="C34" s="1">
        <v>1871.5</v>
      </c>
      <c r="D34" s="1">
        <v>35.42</v>
      </c>
      <c r="E34" s="1">
        <v>37.43</v>
      </c>
      <c r="F34" s="1">
        <f t="shared" si="1"/>
        <v>1.5085566085113066E-5</v>
      </c>
    </row>
    <row r="35" spans="1:6" x14ac:dyDescent="0.3">
      <c r="A35" s="2">
        <v>31</v>
      </c>
      <c r="B35" s="1">
        <v>1745</v>
      </c>
      <c r="C35" s="1">
        <v>1845.5</v>
      </c>
      <c r="D35" s="1">
        <v>34.9</v>
      </c>
      <c r="E35" s="1">
        <v>36.909999999999997</v>
      </c>
      <c r="F35" s="1">
        <f t="shared" si="1"/>
        <v>1.5526033665098795E-5</v>
      </c>
    </row>
    <row r="36" spans="1:6" x14ac:dyDescent="0.3">
      <c r="A36" s="2">
        <v>32</v>
      </c>
      <c r="B36" s="1">
        <v>1619</v>
      </c>
      <c r="C36" s="1">
        <v>1719.5</v>
      </c>
      <c r="D36" s="1">
        <v>32.380000000000003</v>
      </c>
      <c r="E36" s="1">
        <v>34.39</v>
      </c>
      <c r="F36" s="1">
        <f t="shared" si="1"/>
        <v>1.7960605566961536E-5</v>
      </c>
    </row>
    <row r="37" spans="1:6" x14ac:dyDescent="0.3">
      <c r="A37" s="2">
        <v>33</v>
      </c>
      <c r="B37" s="1">
        <v>1768</v>
      </c>
      <c r="C37" s="1">
        <v>1868.5</v>
      </c>
      <c r="D37" s="1">
        <v>35.36</v>
      </c>
      <c r="E37" s="1">
        <v>37.369999999999997</v>
      </c>
      <c r="F37" s="1">
        <f t="shared" si="1"/>
        <v>1.5135425735309253E-5</v>
      </c>
    </row>
    <row r="38" spans="1:6" x14ac:dyDescent="0.3">
      <c r="A38" s="2">
        <v>34</v>
      </c>
      <c r="B38" s="1">
        <v>1758</v>
      </c>
      <c r="C38" s="1">
        <v>1858.5</v>
      </c>
      <c r="D38" s="1">
        <v>35.159999999999997</v>
      </c>
      <c r="E38" s="1">
        <v>37.17</v>
      </c>
      <c r="F38" s="1">
        <f t="shared" si="1"/>
        <v>1.5303422488012063E-5</v>
      </c>
    </row>
    <row r="39" spans="1:6" x14ac:dyDescent="0.3">
      <c r="A39" s="2">
        <v>35</v>
      </c>
      <c r="B39" s="1">
        <v>1745</v>
      </c>
      <c r="C39" s="1">
        <v>1845.5</v>
      </c>
      <c r="D39" s="1">
        <v>34.9</v>
      </c>
      <c r="E39" s="1">
        <v>36.909999999999997</v>
      </c>
      <c r="F39" s="1">
        <f t="shared" si="1"/>
        <v>1.5526033665098795E-5</v>
      </c>
    </row>
    <row r="40" spans="1:6" x14ac:dyDescent="0.3">
      <c r="A40" s="2">
        <v>36</v>
      </c>
      <c r="B40" s="1">
        <v>1737</v>
      </c>
      <c r="C40" s="1">
        <v>1837.5</v>
      </c>
      <c r="D40" s="1">
        <v>34.74</v>
      </c>
      <c r="E40" s="1">
        <v>36.75</v>
      </c>
      <c r="F40" s="1">
        <f t="shared" si="1"/>
        <v>1.566544867803195E-5</v>
      </c>
    </row>
    <row r="41" spans="1:6" x14ac:dyDescent="0.3">
      <c r="A41" s="2">
        <v>37</v>
      </c>
      <c r="B41" s="1">
        <v>1746</v>
      </c>
      <c r="C41" s="1">
        <v>1846.5</v>
      </c>
      <c r="D41" s="1">
        <v>34.92</v>
      </c>
      <c r="E41" s="1">
        <v>36.93</v>
      </c>
      <c r="F41" s="1">
        <f t="shared" si="1"/>
        <v>1.5508737777951475E-5</v>
      </c>
    </row>
    <row r="42" spans="1:6" x14ac:dyDescent="0.3">
      <c r="A42" s="2">
        <v>38</v>
      </c>
      <c r="B42" s="1">
        <v>1741</v>
      </c>
      <c r="C42" s="1">
        <v>1841.5</v>
      </c>
      <c r="D42" s="1">
        <v>34.82</v>
      </c>
      <c r="E42" s="1">
        <v>36.83</v>
      </c>
      <c r="F42" s="1">
        <f t="shared" si="1"/>
        <v>1.5595507433364684E-5</v>
      </c>
    </row>
    <row r="43" spans="1:6" x14ac:dyDescent="0.3">
      <c r="A43" s="2">
        <v>39</v>
      </c>
      <c r="B43" s="1">
        <v>1733</v>
      </c>
      <c r="C43" s="1">
        <v>1833.5</v>
      </c>
      <c r="D43" s="1">
        <v>34.659999999999997</v>
      </c>
      <c r="E43" s="1">
        <v>36.67</v>
      </c>
      <c r="F43" s="1">
        <f t="shared" si="1"/>
        <v>1.5735861603726629E-5</v>
      </c>
    </row>
    <row r="44" spans="1:6" x14ac:dyDescent="0.3">
      <c r="A44" s="2">
        <v>40</v>
      </c>
      <c r="B44" s="1">
        <v>1756</v>
      </c>
      <c r="C44" s="1">
        <v>1856.5</v>
      </c>
      <c r="D44" s="1">
        <v>35.119999999999997</v>
      </c>
      <c r="E44" s="1">
        <v>37.130000000000003</v>
      </c>
      <c r="F44" s="1">
        <f t="shared" si="1"/>
        <v>1.5337357446931211E-5</v>
      </c>
    </row>
    <row r="45" spans="1:6" x14ac:dyDescent="0.3">
      <c r="A45" s="2">
        <v>41</v>
      </c>
      <c r="B45" s="1">
        <v>1726</v>
      </c>
      <c r="C45" s="1">
        <v>1826.5</v>
      </c>
      <c r="D45" s="1">
        <v>34.520000000000003</v>
      </c>
      <c r="E45" s="1">
        <v>36.53</v>
      </c>
      <c r="F45" s="1">
        <f t="shared" si="1"/>
        <v>1.5860232022506304E-5</v>
      </c>
    </row>
    <row r="46" spans="1:6" x14ac:dyDescent="0.3">
      <c r="A46" s="2">
        <v>42</v>
      </c>
      <c r="B46" s="1">
        <v>1723</v>
      </c>
      <c r="C46" s="1">
        <v>1823.5</v>
      </c>
      <c r="D46" s="1">
        <v>34.46</v>
      </c>
      <c r="E46" s="1">
        <v>36.47</v>
      </c>
      <c r="F46" s="1">
        <f t="shared" si="1"/>
        <v>1.591398554469037E-5</v>
      </c>
    </row>
    <row r="47" spans="1:6" x14ac:dyDescent="0.3">
      <c r="A47" s="2">
        <v>43</v>
      </c>
      <c r="B47" s="1">
        <v>1731</v>
      </c>
      <c r="C47" s="1">
        <v>1813.5</v>
      </c>
      <c r="D47" s="1">
        <v>34.619999999999997</v>
      </c>
      <c r="E47" s="1">
        <v>36.630000000000003</v>
      </c>
      <c r="F47" s="1">
        <f t="shared" si="1"/>
        <v>1.592778469840023E-5</v>
      </c>
    </row>
    <row r="48" spans="1:6" x14ac:dyDescent="0.3">
      <c r="A48" s="2">
        <v>44</v>
      </c>
      <c r="B48" s="1">
        <v>1760</v>
      </c>
      <c r="C48" s="1">
        <v>1860.5</v>
      </c>
      <c r="D48" s="1">
        <v>35.200000000000003</v>
      </c>
      <c r="E48" s="1">
        <v>37.21</v>
      </c>
      <c r="F48" s="1">
        <f t="shared" si="1"/>
        <v>1.5269600058635263E-5</v>
      </c>
    </row>
    <row r="49" spans="1:6" x14ac:dyDescent="0.3">
      <c r="A49" s="2">
        <v>45</v>
      </c>
      <c r="B49" s="1">
        <v>1530</v>
      </c>
      <c r="C49" s="1">
        <v>1630.5</v>
      </c>
      <c r="D49" s="1">
        <v>30.6</v>
      </c>
      <c r="E49" s="1">
        <v>62.31</v>
      </c>
      <c r="F49" s="1">
        <f t="shared" si="1"/>
        <v>2.00427712738985E-5</v>
      </c>
    </row>
    <row r="50" spans="1:6" x14ac:dyDescent="0.3">
      <c r="A50" s="2">
        <v>46</v>
      </c>
      <c r="B50" s="1">
        <v>1594</v>
      </c>
      <c r="C50" s="1">
        <v>1694.5</v>
      </c>
      <c r="D50" s="1">
        <v>31.88</v>
      </c>
      <c r="E50" s="1">
        <v>33.89</v>
      </c>
      <c r="F50" s="1">
        <f t="shared" si="1"/>
        <v>1.851143618015774E-5</v>
      </c>
    </row>
    <row r="51" spans="1:6" x14ac:dyDescent="0.3">
      <c r="A51" s="2">
        <v>47</v>
      </c>
      <c r="B51" s="1">
        <v>1739</v>
      </c>
      <c r="C51" s="1">
        <v>1839.5</v>
      </c>
      <c r="D51" s="1">
        <v>34.78</v>
      </c>
      <c r="E51" s="1">
        <v>36.79</v>
      </c>
      <c r="F51" s="1">
        <f t="shared" si="1"/>
        <v>1.5630419359462288E-5</v>
      </c>
    </row>
    <row r="52" spans="1:6" x14ac:dyDescent="0.3">
      <c r="A52" s="2">
        <v>48</v>
      </c>
      <c r="B52" s="1">
        <v>1727</v>
      </c>
      <c r="C52" s="1">
        <v>1827.5</v>
      </c>
      <c r="D52" s="1">
        <v>34.54</v>
      </c>
      <c r="E52" s="1">
        <v>36.549999999999997</v>
      </c>
      <c r="F52" s="1">
        <f t="shared" si="1"/>
        <v>1.5842374708599322E-5</v>
      </c>
    </row>
    <row r="53" spans="1:6" x14ac:dyDescent="0.3">
      <c r="A53" s="2">
        <v>49</v>
      </c>
      <c r="B53" s="1">
        <v>1744</v>
      </c>
      <c r="C53" s="1">
        <v>1844.5</v>
      </c>
      <c r="D53" s="1">
        <v>34.880000000000003</v>
      </c>
      <c r="E53" s="1">
        <v>36.89</v>
      </c>
      <c r="F53" s="1">
        <f t="shared" si="1"/>
        <v>1.5543358509429222E-5</v>
      </c>
    </row>
    <row r="54" spans="1:6" x14ac:dyDescent="0.3">
      <c r="A54" s="2">
        <v>50</v>
      </c>
      <c r="B54" s="1">
        <v>1768</v>
      </c>
      <c r="C54" s="1">
        <v>1868.5</v>
      </c>
      <c r="D54" s="1">
        <v>35.36</v>
      </c>
      <c r="E54" s="1">
        <v>37.369999999999997</v>
      </c>
      <c r="F54" s="1">
        <f t="shared" si="1"/>
        <v>1.5135425735309253E-5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C6D09-3A17-4969-A5E1-35EBC8CF158E}">
  <dimension ref="A1:H32"/>
  <sheetViews>
    <sheetView topLeftCell="A27" workbookViewId="0">
      <selection activeCell="I16" sqref="I16"/>
    </sheetView>
  </sheetViews>
  <sheetFormatPr defaultRowHeight="14.4" x14ac:dyDescent="0.3"/>
  <cols>
    <col min="1" max="1" width="13.5546875" bestFit="1" customWidth="1"/>
    <col min="2" max="2" width="5.109375" bestFit="1" customWidth="1"/>
    <col min="3" max="3" width="8" bestFit="1" customWidth="1"/>
    <col min="4" max="4" width="13.5546875" bestFit="1" customWidth="1"/>
    <col min="5" max="5" width="9" bestFit="1" customWidth="1"/>
    <col min="6" max="6" width="10" bestFit="1" customWidth="1"/>
    <col min="7" max="7" width="12" bestFit="1" customWidth="1"/>
  </cols>
  <sheetData>
    <row r="1" spans="1:8" x14ac:dyDescent="0.3">
      <c r="A1" t="s">
        <v>6</v>
      </c>
    </row>
    <row r="2" spans="1:8" ht="15" thickBot="1" x14ac:dyDescent="0.35">
      <c r="A2" t="s">
        <v>24</v>
      </c>
    </row>
    <row r="3" spans="1:8" ht="15" thickBot="1" x14ac:dyDescent="0.35">
      <c r="A3" s="7" t="s">
        <v>5</v>
      </c>
      <c r="B3" s="16">
        <f>AVERAGE(B5:B54)</f>
        <v>2501</v>
      </c>
      <c r="C3" s="5">
        <f t="shared" ref="C3" si="0">AVERAGE(C5:C54)</f>
        <v>2563.7399999999998</v>
      </c>
      <c r="D3" s="18">
        <f>AVERAGE(D5:D29)</f>
        <v>27.76</v>
      </c>
      <c r="E3" s="5">
        <f>AVERAGE(E5:E54)</f>
        <v>92.977959999999996</v>
      </c>
      <c r="F3" s="5">
        <f>AVERAGE(F5:F54)</f>
        <v>128.60923</v>
      </c>
      <c r="G3" s="6">
        <f>AVERAGE(G5:G54)</f>
        <v>4.3167820538914521E-6</v>
      </c>
      <c r="H3" s="17">
        <f>G3*100</f>
        <v>4.3167820538914521E-4</v>
      </c>
    </row>
    <row r="4" spans="1:8" x14ac:dyDescent="0.3">
      <c r="A4" s="3"/>
      <c r="B4" s="4" t="s">
        <v>1</v>
      </c>
      <c r="C4" s="4" t="s">
        <v>2</v>
      </c>
      <c r="D4" s="19" t="s">
        <v>20</v>
      </c>
      <c r="E4" s="4" t="s">
        <v>0</v>
      </c>
      <c r="F4" s="4" t="s">
        <v>3</v>
      </c>
      <c r="G4" s="4" t="s">
        <v>4</v>
      </c>
    </row>
    <row r="5" spans="1:8" x14ac:dyDescent="0.3">
      <c r="A5" s="2">
        <v>1</v>
      </c>
      <c r="B5" s="1">
        <v>2501</v>
      </c>
      <c r="C5" s="1">
        <v>2599</v>
      </c>
      <c r="D5" s="1">
        <v>38</v>
      </c>
      <c r="E5" s="1">
        <v>65.819999999999993</v>
      </c>
      <c r="F5" s="1">
        <v>68.394999999999996</v>
      </c>
      <c r="G5" s="1">
        <f>D5/(B5*C5)</f>
        <v>5.8460648060898764E-6</v>
      </c>
    </row>
    <row r="6" spans="1:8" x14ac:dyDescent="0.3">
      <c r="A6" s="2">
        <v>2</v>
      </c>
      <c r="B6" s="1">
        <v>2501</v>
      </c>
      <c r="C6" s="1">
        <v>2589</v>
      </c>
      <c r="D6" s="1">
        <v>30</v>
      </c>
      <c r="E6" s="1">
        <v>83.37</v>
      </c>
      <c r="F6" s="1">
        <v>86.3</v>
      </c>
      <c r="G6" s="1">
        <f t="shared" ref="G6:G29" si="1">D6/(B6*C6)</f>
        <v>4.6331409498772914E-6</v>
      </c>
    </row>
    <row r="7" spans="1:8" x14ac:dyDescent="0.3">
      <c r="A7" s="2">
        <v>3</v>
      </c>
      <c r="B7" s="1">
        <v>2501</v>
      </c>
      <c r="C7" s="1">
        <v>2545.5</v>
      </c>
      <c r="D7" s="1">
        <v>20</v>
      </c>
      <c r="E7" s="1">
        <v>125.05</v>
      </c>
      <c r="F7" s="1">
        <v>127.27500000000001</v>
      </c>
      <c r="G7" s="1">
        <f t="shared" si="1"/>
        <v>3.1415444036488723E-6</v>
      </c>
    </row>
    <row r="8" spans="1:8" x14ac:dyDescent="0.3">
      <c r="A8" s="2">
        <v>4</v>
      </c>
      <c r="B8" s="1">
        <v>2501</v>
      </c>
      <c r="C8" s="1">
        <v>2572</v>
      </c>
      <c r="D8" s="1">
        <v>25</v>
      </c>
      <c r="E8" s="1">
        <v>100.04</v>
      </c>
      <c r="F8" s="1">
        <v>102.88</v>
      </c>
      <c r="G8" s="1">
        <f t="shared" si="1"/>
        <v>3.8864702952411574E-6</v>
      </c>
    </row>
    <row r="9" spans="1:8" x14ac:dyDescent="0.3">
      <c r="A9" s="2">
        <v>5</v>
      </c>
      <c r="B9" s="1">
        <v>2501</v>
      </c>
      <c r="C9" s="1">
        <v>2527.5</v>
      </c>
      <c r="D9" s="1">
        <v>24</v>
      </c>
      <c r="E9" s="1">
        <v>104.208</v>
      </c>
      <c r="F9" s="1">
        <v>105.3125</v>
      </c>
      <c r="G9" s="1">
        <f t="shared" si="1"/>
        <v>3.7967009042080498E-6</v>
      </c>
    </row>
    <row r="10" spans="1:8" x14ac:dyDescent="0.3">
      <c r="A10" s="2">
        <v>6</v>
      </c>
      <c r="B10" s="1">
        <v>2501</v>
      </c>
      <c r="C10" s="1">
        <v>2582</v>
      </c>
      <c r="D10" s="1">
        <v>33</v>
      </c>
      <c r="E10" s="1">
        <v>75.78</v>
      </c>
      <c r="F10" s="1">
        <v>78.239999999999995</v>
      </c>
      <c r="G10" s="1">
        <f t="shared" si="1"/>
        <v>5.1102719253119823E-6</v>
      </c>
    </row>
    <row r="11" spans="1:8" x14ac:dyDescent="0.3">
      <c r="A11" s="2">
        <v>7</v>
      </c>
      <c r="B11" s="1">
        <v>2501</v>
      </c>
      <c r="C11" s="1">
        <v>2602</v>
      </c>
      <c r="D11" s="1">
        <v>37</v>
      </c>
      <c r="E11" s="1">
        <v>67.59</v>
      </c>
      <c r="F11" s="1">
        <v>70.319999999999993</v>
      </c>
      <c r="G11" s="1">
        <f t="shared" si="1"/>
        <v>5.685658096484696E-6</v>
      </c>
    </row>
    <row r="12" spans="1:8" x14ac:dyDescent="0.3">
      <c r="A12" s="2">
        <v>8</v>
      </c>
      <c r="B12" s="1">
        <v>2501</v>
      </c>
      <c r="C12" s="1">
        <v>2567.5</v>
      </c>
      <c r="D12" s="1">
        <v>26</v>
      </c>
      <c r="E12" s="1">
        <v>96.191999999999993</v>
      </c>
      <c r="F12" s="1">
        <v>98.75</v>
      </c>
      <c r="G12" s="1">
        <f t="shared" si="1"/>
        <v>4.0490133060699771E-6</v>
      </c>
    </row>
    <row r="13" spans="1:8" x14ac:dyDescent="0.3">
      <c r="A13" s="2">
        <v>9</v>
      </c>
      <c r="B13" s="1">
        <v>2501</v>
      </c>
      <c r="C13" s="1">
        <v>2600</v>
      </c>
      <c r="D13" s="1">
        <v>36</v>
      </c>
      <c r="E13" s="1">
        <v>69.5</v>
      </c>
      <c r="F13" s="1">
        <v>72.22</v>
      </c>
      <c r="G13" s="1">
        <f t="shared" si="1"/>
        <v>5.5362470396456802E-6</v>
      </c>
    </row>
    <row r="14" spans="1:8" x14ac:dyDescent="0.3">
      <c r="A14" s="2">
        <v>10</v>
      </c>
      <c r="B14" s="1">
        <v>2501</v>
      </c>
      <c r="C14" s="1">
        <v>2603</v>
      </c>
      <c r="D14" s="1">
        <v>36</v>
      </c>
      <c r="E14" s="1">
        <v>69.47</v>
      </c>
      <c r="F14" s="1">
        <v>72.305999999999997</v>
      </c>
      <c r="G14" s="1">
        <f t="shared" si="1"/>
        <v>5.5298664245404413E-6</v>
      </c>
    </row>
    <row r="15" spans="1:8" x14ac:dyDescent="0.3">
      <c r="A15" s="2">
        <v>11</v>
      </c>
      <c r="B15" s="1">
        <v>2501</v>
      </c>
      <c r="C15" s="1">
        <v>2527.5</v>
      </c>
      <c r="D15" s="1">
        <v>18</v>
      </c>
      <c r="E15" s="1">
        <v>138.94</v>
      </c>
      <c r="F15" s="1">
        <v>140.41</v>
      </c>
      <c r="G15" s="1">
        <f t="shared" si="1"/>
        <v>2.8475256781560375E-6</v>
      </c>
    </row>
    <row r="16" spans="1:8" x14ac:dyDescent="0.3">
      <c r="A16" s="2">
        <v>12</v>
      </c>
      <c r="B16" s="1">
        <v>2501</v>
      </c>
      <c r="C16" s="1">
        <v>2525.5</v>
      </c>
      <c r="D16" s="1">
        <v>18</v>
      </c>
      <c r="E16" s="1">
        <v>18.940000000000001</v>
      </c>
      <c r="F16" s="1">
        <v>140.30600000000001</v>
      </c>
      <c r="G16" s="1">
        <f t="shared" si="1"/>
        <v>2.849780697501241E-6</v>
      </c>
    </row>
    <row r="17" spans="1:7" x14ac:dyDescent="0.3">
      <c r="A17" s="2">
        <v>13</v>
      </c>
      <c r="B17" s="1">
        <v>2501</v>
      </c>
      <c r="C17" s="1">
        <v>2578</v>
      </c>
      <c r="D17" s="1">
        <v>32</v>
      </c>
      <c r="E17" s="1">
        <v>78.156000000000006</v>
      </c>
      <c r="F17" s="1">
        <v>80.56</v>
      </c>
      <c r="G17" s="1">
        <f t="shared" si="1"/>
        <v>4.9631039748569155E-6</v>
      </c>
    </row>
    <row r="18" spans="1:7" x14ac:dyDescent="0.3">
      <c r="A18" s="2">
        <v>14</v>
      </c>
      <c r="B18" s="1">
        <v>2501</v>
      </c>
      <c r="C18" s="1">
        <v>2604</v>
      </c>
      <c r="D18" s="1">
        <v>41</v>
      </c>
      <c r="E18" s="1">
        <v>61</v>
      </c>
      <c r="F18" s="1">
        <v>63.512</v>
      </c>
      <c r="G18" s="1">
        <f t="shared" si="1"/>
        <v>6.2954848782453224E-6</v>
      </c>
    </row>
    <row r="19" spans="1:7" x14ac:dyDescent="0.3">
      <c r="A19" s="2">
        <v>15</v>
      </c>
      <c r="B19" s="1">
        <v>2501</v>
      </c>
      <c r="C19" s="1">
        <v>2556.5</v>
      </c>
      <c r="D19" s="1">
        <v>27</v>
      </c>
      <c r="E19" s="1">
        <v>92.63</v>
      </c>
      <c r="F19" s="1">
        <v>94.69</v>
      </c>
      <c r="G19" s="1">
        <f t="shared" si="1"/>
        <v>4.2228365841224625E-6</v>
      </c>
    </row>
    <row r="20" spans="1:7" x14ac:dyDescent="0.3">
      <c r="A20" s="2">
        <v>16</v>
      </c>
      <c r="B20" s="1">
        <v>2501</v>
      </c>
      <c r="C20" s="1">
        <v>2561</v>
      </c>
      <c r="D20" s="1">
        <v>23</v>
      </c>
      <c r="E20" s="1">
        <v>108.739</v>
      </c>
      <c r="F20" s="1">
        <v>111.35</v>
      </c>
      <c r="G20" s="1">
        <f t="shared" si="1"/>
        <v>3.5909103754046995E-6</v>
      </c>
    </row>
    <row r="21" spans="1:7" x14ac:dyDescent="0.3">
      <c r="A21" s="2">
        <v>17</v>
      </c>
      <c r="B21" s="1">
        <v>2501</v>
      </c>
      <c r="C21" s="1">
        <v>2526</v>
      </c>
      <c r="D21" s="1">
        <v>16</v>
      </c>
      <c r="E21" s="1">
        <v>157</v>
      </c>
      <c r="F21" s="1">
        <v>875.875</v>
      </c>
      <c r="G21" s="1">
        <f t="shared" si="1"/>
        <v>2.532636984794364E-6</v>
      </c>
    </row>
    <row r="22" spans="1:7" x14ac:dyDescent="0.3">
      <c r="A22" s="2">
        <v>18</v>
      </c>
      <c r="B22" s="1">
        <v>2501</v>
      </c>
      <c r="C22" s="1">
        <v>2528.5</v>
      </c>
      <c r="D22" s="1">
        <v>26</v>
      </c>
      <c r="E22" s="1">
        <v>96.191999999999993</v>
      </c>
      <c r="F22" s="1">
        <v>97.25</v>
      </c>
      <c r="G22" s="1">
        <f t="shared" si="1"/>
        <v>4.1114659534643723E-6</v>
      </c>
    </row>
    <row r="23" spans="1:7" x14ac:dyDescent="0.3">
      <c r="A23" s="2">
        <v>19</v>
      </c>
      <c r="B23" s="1">
        <v>2501</v>
      </c>
      <c r="C23" s="1">
        <v>2577</v>
      </c>
      <c r="D23" s="1">
        <v>32</v>
      </c>
      <c r="E23" s="1">
        <v>78.156000000000006</v>
      </c>
      <c r="F23" s="1">
        <v>80.53125</v>
      </c>
      <c r="G23" s="1">
        <f t="shared" si="1"/>
        <v>4.965029898013631E-6</v>
      </c>
    </row>
    <row r="24" spans="1:7" x14ac:dyDescent="0.3">
      <c r="A24" s="2">
        <v>20</v>
      </c>
      <c r="B24" s="1">
        <v>2501</v>
      </c>
      <c r="C24" s="1">
        <v>2601.5</v>
      </c>
      <c r="D24" s="1">
        <v>39</v>
      </c>
      <c r="E24" s="1">
        <v>64.129000000000005</v>
      </c>
      <c r="F24" s="1">
        <v>66.704999999999998</v>
      </c>
      <c r="G24" s="1">
        <f t="shared" si="1"/>
        <v>5.9941428003082837E-6</v>
      </c>
    </row>
    <row r="25" spans="1:7" x14ac:dyDescent="0.3">
      <c r="A25" s="2">
        <v>21</v>
      </c>
      <c r="B25" s="1">
        <v>2501</v>
      </c>
      <c r="C25" s="1">
        <v>2531.5</v>
      </c>
      <c r="D25" s="1">
        <v>20</v>
      </c>
      <c r="E25" s="1">
        <v>125.05</v>
      </c>
      <c r="F25" s="1">
        <v>126.575</v>
      </c>
      <c r="G25" s="1">
        <f t="shared" si="1"/>
        <v>3.1589181431910743E-6</v>
      </c>
    </row>
    <row r="26" spans="1:7" x14ac:dyDescent="0.3">
      <c r="A26" s="2">
        <v>22</v>
      </c>
      <c r="B26" s="1">
        <v>2501</v>
      </c>
      <c r="C26" s="1">
        <v>2516.5</v>
      </c>
      <c r="D26" s="1">
        <v>20</v>
      </c>
      <c r="E26" s="1">
        <v>125.05</v>
      </c>
      <c r="F26" s="1">
        <v>125.825</v>
      </c>
      <c r="G26" s="1">
        <f t="shared" si="1"/>
        <v>3.1777473790932665E-6</v>
      </c>
    </row>
    <row r="27" spans="1:7" x14ac:dyDescent="0.3">
      <c r="A27" s="2">
        <v>23</v>
      </c>
      <c r="B27" s="1">
        <v>2501</v>
      </c>
      <c r="C27" s="1">
        <v>2548.5</v>
      </c>
      <c r="D27" s="1">
        <v>23</v>
      </c>
      <c r="E27" s="1">
        <v>108.739</v>
      </c>
      <c r="F27" s="1">
        <v>110.804</v>
      </c>
      <c r="G27" s="1">
        <f t="shared" si="1"/>
        <v>3.6085232377521819E-6</v>
      </c>
    </row>
    <row r="28" spans="1:7" x14ac:dyDescent="0.3">
      <c r="A28" s="2">
        <v>24</v>
      </c>
      <c r="B28" s="1">
        <v>2501</v>
      </c>
      <c r="C28" s="1">
        <v>2597</v>
      </c>
      <c r="D28" s="1">
        <v>37</v>
      </c>
      <c r="E28" s="1">
        <v>67.59</v>
      </c>
      <c r="F28" s="1">
        <v>70.188999999999993</v>
      </c>
      <c r="G28" s="1">
        <f t="shared" si="1"/>
        <v>5.6966046850416551E-6</v>
      </c>
    </row>
    <row r="29" spans="1:7" x14ac:dyDescent="0.3">
      <c r="A29" s="2">
        <v>25</v>
      </c>
      <c r="B29" s="1">
        <v>2501</v>
      </c>
      <c r="C29" s="1">
        <v>2527</v>
      </c>
      <c r="D29" s="1">
        <v>17</v>
      </c>
      <c r="E29" s="1">
        <v>147.11799999999999</v>
      </c>
      <c r="F29" s="1">
        <v>148.65</v>
      </c>
      <c r="G29" s="1">
        <f t="shared" si="1"/>
        <v>2.6898619262227837E-6</v>
      </c>
    </row>
    <row r="30" spans="1:7" x14ac:dyDescent="0.3">
      <c r="B30" s="23"/>
    </row>
    <row r="31" spans="1:7" x14ac:dyDescent="0.3">
      <c r="B31" s="23"/>
    </row>
    <row r="32" spans="1:7" x14ac:dyDescent="0.3">
      <c r="B32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B813F-A46D-40F5-AFC2-7E6CBB109D10}">
  <dimension ref="A1:G54"/>
  <sheetViews>
    <sheetView topLeftCell="A48" workbookViewId="0">
      <selection activeCell="L17" sqref="L17"/>
    </sheetView>
  </sheetViews>
  <sheetFormatPr defaultRowHeight="14.4" x14ac:dyDescent="0.3"/>
  <sheetData>
    <row r="1" spans="1:7" x14ac:dyDescent="0.3">
      <c r="A1" t="s">
        <v>6</v>
      </c>
    </row>
    <row r="2" spans="1:7" ht="15" thickBot="1" x14ac:dyDescent="0.35">
      <c r="A2" t="s">
        <v>26</v>
      </c>
    </row>
    <row r="3" spans="1:7" x14ac:dyDescent="0.3">
      <c r="A3" s="11" t="s">
        <v>5</v>
      </c>
      <c r="B3" s="12">
        <f>AVERAGE(B5:B54)</f>
        <v>3858.16</v>
      </c>
      <c r="C3" s="12">
        <f t="shared" ref="C3:E3" si="0">AVERAGE(C5:C54)</f>
        <v>4023.49</v>
      </c>
      <c r="D3" s="12">
        <f t="shared" si="0"/>
        <v>77.163199999999975</v>
      </c>
      <c r="E3" s="12">
        <f t="shared" si="0"/>
        <v>80.469799999999992</v>
      </c>
      <c r="F3" s="13">
        <f>AVERAGE(F5:F54)</f>
        <v>3.4303645923768963E-6</v>
      </c>
      <c r="G3" s="8">
        <f>F3*100</f>
        <v>3.4303645923768961E-4</v>
      </c>
    </row>
    <row r="4" spans="1:7" x14ac:dyDescent="0.3">
      <c r="A4" s="2"/>
      <c r="B4" s="14" t="s">
        <v>1</v>
      </c>
      <c r="C4" s="14" t="s">
        <v>2</v>
      </c>
      <c r="D4" s="14" t="s">
        <v>0</v>
      </c>
      <c r="E4" s="14" t="s">
        <v>3</v>
      </c>
      <c r="F4" s="14" t="s">
        <v>4</v>
      </c>
    </row>
    <row r="5" spans="1:7" x14ac:dyDescent="0.3">
      <c r="A5" s="2">
        <v>1</v>
      </c>
      <c r="B5" s="1">
        <v>3592</v>
      </c>
      <c r="C5" s="1">
        <v>3728.5</v>
      </c>
      <c r="D5" s="1">
        <v>71.84</v>
      </c>
      <c r="E5" s="1">
        <v>74.569999999999993</v>
      </c>
      <c r="F5" s="1">
        <f>50/(B5*C5)</f>
        <v>3.7333570675286641E-6</v>
      </c>
    </row>
    <row r="6" spans="1:7" x14ac:dyDescent="0.3">
      <c r="A6" s="2">
        <v>2</v>
      </c>
      <c r="B6" s="1">
        <v>3959</v>
      </c>
      <c r="C6" s="1">
        <v>4104</v>
      </c>
      <c r="D6" s="1">
        <v>79.180000000000007</v>
      </c>
      <c r="E6" s="1">
        <v>82.08</v>
      </c>
      <c r="F6" s="1">
        <f t="shared" ref="F6:F54" si="1">50/(B6*C6)</f>
        <v>3.0773518230478389E-6</v>
      </c>
    </row>
    <row r="7" spans="1:7" x14ac:dyDescent="0.3">
      <c r="A7" s="2">
        <v>3</v>
      </c>
      <c r="B7" s="1">
        <v>3100</v>
      </c>
      <c r="C7" s="1">
        <v>3241.5</v>
      </c>
      <c r="D7" s="1">
        <v>62</v>
      </c>
      <c r="E7" s="1">
        <v>64.83</v>
      </c>
      <c r="F7" s="1">
        <f t="shared" si="1"/>
        <v>4.9757927681827904E-6</v>
      </c>
    </row>
    <row r="8" spans="1:7" x14ac:dyDescent="0.3">
      <c r="A8" s="2">
        <v>4</v>
      </c>
      <c r="B8" s="1">
        <v>4334</v>
      </c>
      <c r="C8" s="1">
        <v>4520.5</v>
      </c>
      <c r="D8" s="1">
        <v>86.68</v>
      </c>
      <c r="E8" s="1">
        <v>90.41</v>
      </c>
      <c r="F8" s="1">
        <f t="shared" si="1"/>
        <v>2.5520819961487043E-6</v>
      </c>
    </row>
    <row r="9" spans="1:7" x14ac:dyDescent="0.3">
      <c r="A9" s="2">
        <v>5</v>
      </c>
      <c r="B9" s="1">
        <v>3609</v>
      </c>
      <c r="C9" s="1">
        <v>3789.5</v>
      </c>
      <c r="D9" s="1">
        <v>72.180000000000007</v>
      </c>
      <c r="E9" s="1">
        <v>75.790000000000006</v>
      </c>
      <c r="F9" s="1">
        <f t="shared" si="1"/>
        <v>3.6559581094470286E-6</v>
      </c>
    </row>
    <row r="10" spans="1:7" x14ac:dyDescent="0.3">
      <c r="A10" s="2">
        <v>6</v>
      </c>
      <c r="B10" s="1">
        <v>3547</v>
      </c>
      <c r="C10" s="1">
        <v>3720.5</v>
      </c>
      <c r="D10" s="1">
        <v>70.94</v>
      </c>
      <c r="E10" s="1">
        <v>74.41</v>
      </c>
      <c r="F10" s="1">
        <f t="shared" si="1"/>
        <v>3.7888508290403443E-6</v>
      </c>
    </row>
    <row r="11" spans="1:7" x14ac:dyDescent="0.3">
      <c r="A11" s="2">
        <v>7</v>
      </c>
      <c r="B11" s="1">
        <v>4365</v>
      </c>
      <c r="C11" s="1">
        <v>4558.5</v>
      </c>
      <c r="D11" s="1">
        <v>87.3</v>
      </c>
      <c r="E11" s="1">
        <v>91.17</v>
      </c>
      <c r="F11" s="1">
        <f t="shared" si="1"/>
        <v>2.5128339854765736E-6</v>
      </c>
    </row>
    <row r="12" spans="1:7" x14ac:dyDescent="0.3">
      <c r="A12" s="2">
        <v>8</v>
      </c>
      <c r="B12" s="1">
        <v>2826</v>
      </c>
      <c r="C12" s="1">
        <v>2983</v>
      </c>
      <c r="D12" s="1">
        <v>56.52</v>
      </c>
      <c r="E12" s="1">
        <v>59.66</v>
      </c>
      <c r="F12" s="1">
        <f t="shared" si="1"/>
        <v>5.9312276526170118E-6</v>
      </c>
    </row>
    <row r="13" spans="1:7" x14ac:dyDescent="0.3">
      <c r="A13" s="2">
        <v>9</v>
      </c>
      <c r="B13" s="1">
        <v>4138</v>
      </c>
      <c r="C13" s="1">
        <v>4277</v>
      </c>
      <c r="D13" s="1">
        <v>82.76</v>
      </c>
      <c r="E13" s="1">
        <v>85.54</v>
      </c>
      <c r="F13" s="1">
        <f t="shared" si="1"/>
        <v>2.8251419097032662E-6</v>
      </c>
    </row>
    <row r="14" spans="1:7" x14ac:dyDescent="0.3">
      <c r="A14" s="2">
        <v>10</v>
      </c>
      <c r="B14" s="1">
        <v>3907</v>
      </c>
      <c r="C14" s="1">
        <v>4104</v>
      </c>
      <c r="D14" s="1">
        <v>78.14</v>
      </c>
      <c r="E14" s="1">
        <v>82.08</v>
      </c>
      <c r="F14" s="1">
        <f t="shared" si="1"/>
        <v>3.1183096666102876E-6</v>
      </c>
    </row>
    <row r="15" spans="1:7" x14ac:dyDescent="0.3">
      <c r="A15" s="2">
        <v>11</v>
      </c>
      <c r="B15" s="1">
        <v>3327</v>
      </c>
      <c r="C15" s="1">
        <v>3480</v>
      </c>
      <c r="D15" s="1">
        <v>66.540000000000006</v>
      </c>
      <c r="E15" s="1">
        <v>69.599999999999994</v>
      </c>
      <c r="F15" s="1">
        <f t="shared" si="1"/>
        <v>4.3185500727243832E-6</v>
      </c>
    </row>
    <row r="16" spans="1:7" x14ac:dyDescent="0.3">
      <c r="A16" s="2">
        <v>12</v>
      </c>
      <c r="B16" s="1">
        <v>3301</v>
      </c>
      <c r="C16" s="1">
        <v>3460.5</v>
      </c>
      <c r="D16" s="1">
        <v>66.02</v>
      </c>
      <c r="E16" s="1">
        <v>69.209999999999994</v>
      </c>
      <c r="F16" s="1">
        <f t="shared" si="1"/>
        <v>4.3770915111081172E-6</v>
      </c>
    </row>
    <row r="17" spans="1:6" x14ac:dyDescent="0.3">
      <c r="A17" s="2">
        <v>13</v>
      </c>
      <c r="B17" s="1">
        <v>3346</v>
      </c>
      <c r="C17" s="1">
        <v>3515</v>
      </c>
      <c r="D17" s="1">
        <v>66.92</v>
      </c>
      <c r="E17" s="1">
        <v>70.3</v>
      </c>
      <c r="F17" s="1">
        <f t="shared" si="1"/>
        <v>4.2512704921865899E-6</v>
      </c>
    </row>
    <row r="18" spans="1:6" x14ac:dyDescent="0.3">
      <c r="A18" s="2">
        <v>14</v>
      </c>
      <c r="B18" s="1">
        <v>3441</v>
      </c>
      <c r="C18" s="1">
        <v>3609</v>
      </c>
      <c r="D18" s="1">
        <v>68.819999999999993</v>
      </c>
      <c r="E18" s="1">
        <v>72.180000000000007</v>
      </c>
      <c r="F18" s="1">
        <f t="shared" si="1"/>
        <v>4.0262287869077344E-6</v>
      </c>
    </row>
    <row r="19" spans="1:6" x14ac:dyDescent="0.3">
      <c r="A19" s="2">
        <v>15</v>
      </c>
      <c r="B19" s="1">
        <v>4362</v>
      </c>
      <c r="C19" s="1">
        <v>4555</v>
      </c>
      <c r="D19" s="1">
        <v>87.24</v>
      </c>
      <c r="E19" s="1">
        <v>91.1</v>
      </c>
      <c r="F19" s="1">
        <f t="shared" si="1"/>
        <v>2.51649436229768E-6</v>
      </c>
    </row>
    <row r="20" spans="1:6" x14ac:dyDescent="0.3">
      <c r="A20" s="2">
        <v>16</v>
      </c>
      <c r="B20" s="1">
        <v>2631</v>
      </c>
      <c r="C20" s="1">
        <v>2781.5</v>
      </c>
      <c r="D20" s="1">
        <v>52.62</v>
      </c>
      <c r="E20" s="1">
        <v>55.63</v>
      </c>
      <c r="F20" s="1">
        <f t="shared" si="1"/>
        <v>6.8323497824204046E-6</v>
      </c>
    </row>
    <row r="21" spans="1:6" x14ac:dyDescent="0.3">
      <c r="A21" s="2">
        <v>17</v>
      </c>
      <c r="B21" s="1">
        <v>4345</v>
      </c>
      <c r="C21" s="1">
        <v>4534</v>
      </c>
      <c r="D21" s="1">
        <v>86.9</v>
      </c>
      <c r="E21" s="1">
        <v>90.68</v>
      </c>
      <c r="F21" s="1">
        <f t="shared" si="1"/>
        <v>2.5380414340340188E-6</v>
      </c>
    </row>
    <row r="22" spans="1:6" x14ac:dyDescent="0.3">
      <c r="A22" s="2">
        <v>18</v>
      </c>
      <c r="B22" s="1">
        <v>3980</v>
      </c>
      <c r="C22" s="1">
        <v>4141.5</v>
      </c>
      <c r="D22" s="1">
        <v>79.599999999999994</v>
      </c>
      <c r="E22" s="1">
        <v>82.83</v>
      </c>
      <c r="F22" s="1">
        <f t="shared" si="1"/>
        <v>3.0333970953402775E-6</v>
      </c>
    </row>
    <row r="23" spans="1:6" x14ac:dyDescent="0.3">
      <c r="A23" s="2">
        <v>19</v>
      </c>
      <c r="B23" s="1">
        <v>4702</v>
      </c>
      <c r="C23" s="1">
        <v>4881</v>
      </c>
      <c r="D23" s="1">
        <v>94.04</v>
      </c>
      <c r="E23" s="1">
        <v>97.62</v>
      </c>
      <c r="F23" s="1">
        <f t="shared" si="1"/>
        <v>2.1786053805801382E-6</v>
      </c>
    </row>
    <row r="24" spans="1:6" x14ac:dyDescent="0.3">
      <c r="A24" s="2">
        <v>20</v>
      </c>
      <c r="B24" s="1">
        <v>4359</v>
      </c>
      <c r="C24" s="1">
        <v>4551.5</v>
      </c>
      <c r="D24" s="1">
        <v>87.18</v>
      </c>
      <c r="E24" s="1">
        <v>91.03</v>
      </c>
      <c r="F24" s="1">
        <f t="shared" si="1"/>
        <v>2.5201627511024009E-6</v>
      </c>
    </row>
    <row r="25" spans="1:6" x14ac:dyDescent="0.3">
      <c r="A25" s="2">
        <v>21</v>
      </c>
      <c r="B25" s="1">
        <v>2967</v>
      </c>
      <c r="C25" s="1">
        <v>3123.5</v>
      </c>
      <c r="D25" s="1">
        <v>59.34</v>
      </c>
      <c r="E25" s="1">
        <v>62.47</v>
      </c>
      <c r="F25" s="1">
        <f t="shared" si="1"/>
        <v>5.3952422272228921E-6</v>
      </c>
    </row>
    <row r="26" spans="1:6" x14ac:dyDescent="0.3">
      <c r="A26" s="2">
        <v>22</v>
      </c>
      <c r="B26" s="1">
        <v>3614</v>
      </c>
      <c r="C26" s="1">
        <v>3788.5</v>
      </c>
      <c r="D26" s="1">
        <v>72.28</v>
      </c>
      <c r="E26" s="1">
        <v>75.77</v>
      </c>
      <c r="F26" s="1">
        <f t="shared" si="1"/>
        <v>3.6518637396151039E-6</v>
      </c>
    </row>
    <row r="27" spans="1:6" x14ac:dyDescent="0.3">
      <c r="A27" s="2">
        <v>23</v>
      </c>
      <c r="B27" s="1">
        <v>4334</v>
      </c>
      <c r="C27" s="1">
        <v>4530.5</v>
      </c>
      <c r="D27" s="1">
        <v>86.68</v>
      </c>
      <c r="E27" s="1">
        <v>90.61</v>
      </c>
      <c r="F27" s="1">
        <f t="shared" si="1"/>
        <v>2.5464488828143069E-6</v>
      </c>
    </row>
    <row r="28" spans="1:6" x14ac:dyDescent="0.3">
      <c r="A28" s="2">
        <v>24</v>
      </c>
      <c r="B28" s="1">
        <v>4441</v>
      </c>
      <c r="C28" s="1">
        <v>4588</v>
      </c>
      <c r="D28" s="1">
        <v>88.82</v>
      </c>
      <c r="E28" s="1">
        <v>91.76</v>
      </c>
      <c r="F28" s="1">
        <f t="shared" si="1"/>
        <v>2.4539506347585028E-6</v>
      </c>
    </row>
    <row r="29" spans="1:6" x14ac:dyDescent="0.3">
      <c r="A29" s="2">
        <v>25</v>
      </c>
      <c r="B29" s="1">
        <v>3928</v>
      </c>
      <c r="C29" s="1">
        <v>4102</v>
      </c>
      <c r="D29" s="1">
        <v>78.56</v>
      </c>
      <c r="E29" s="1">
        <v>82.04</v>
      </c>
      <c r="F29" s="1">
        <f t="shared" si="1"/>
        <v>3.1031507158099819E-6</v>
      </c>
    </row>
    <row r="30" spans="1:6" x14ac:dyDescent="0.3">
      <c r="A30" s="2">
        <v>26</v>
      </c>
      <c r="B30" s="1">
        <v>3303</v>
      </c>
      <c r="C30" s="1">
        <v>3453</v>
      </c>
      <c r="D30" s="1">
        <v>66.06</v>
      </c>
      <c r="E30" s="1">
        <v>69.06</v>
      </c>
      <c r="F30" s="1">
        <f t="shared" si="1"/>
        <v>4.3839425303712964E-6</v>
      </c>
    </row>
    <row r="31" spans="1:6" x14ac:dyDescent="0.3">
      <c r="A31" s="2">
        <v>27</v>
      </c>
      <c r="B31" s="1">
        <v>3828</v>
      </c>
      <c r="C31" s="1">
        <v>3983.5</v>
      </c>
      <c r="D31" s="1">
        <v>76.56</v>
      </c>
      <c r="E31" s="1">
        <v>79.67</v>
      </c>
      <c r="F31" s="1">
        <f t="shared" si="1"/>
        <v>3.2789383689432596E-6</v>
      </c>
    </row>
    <row r="32" spans="1:6" x14ac:dyDescent="0.3">
      <c r="A32" s="2">
        <v>28</v>
      </c>
      <c r="B32" s="1">
        <v>4028</v>
      </c>
      <c r="C32" s="1">
        <v>4191</v>
      </c>
      <c r="D32" s="1">
        <v>80.56</v>
      </c>
      <c r="E32" s="1">
        <v>83.82</v>
      </c>
      <c r="F32" s="1">
        <f t="shared" si="1"/>
        <v>2.9618487812703111E-6</v>
      </c>
    </row>
    <row r="33" spans="1:6" x14ac:dyDescent="0.3">
      <c r="A33" s="2">
        <v>29</v>
      </c>
      <c r="B33" s="1">
        <v>3424</v>
      </c>
      <c r="C33" s="1">
        <v>3608</v>
      </c>
      <c r="D33" s="1">
        <v>68.48</v>
      </c>
      <c r="E33" s="1">
        <v>72.16</v>
      </c>
      <c r="F33" s="1">
        <f t="shared" si="1"/>
        <v>4.0473402822388459E-6</v>
      </c>
    </row>
    <row r="34" spans="1:6" x14ac:dyDescent="0.3">
      <c r="A34" s="2">
        <v>30</v>
      </c>
      <c r="B34" s="1">
        <v>4695</v>
      </c>
      <c r="C34" s="1">
        <v>4865.5</v>
      </c>
      <c r="D34" s="1">
        <v>93.9</v>
      </c>
      <c r="E34" s="1">
        <v>97.31</v>
      </c>
      <c r="F34" s="1">
        <f t="shared" si="1"/>
        <v>2.1888042879551521E-6</v>
      </c>
    </row>
    <row r="35" spans="1:6" x14ac:dyDescent="0.3">
      <c r="A35" s="2">
        <v>31</v>
      </c>
      <c r="B35" s="1">
        <v>4583</v>
      </c>
      <c r="C35" s="1">
        <v>4761.5</v>
      </c>
      <c r="D35" s="1">
        <v>91.66</v>
      </c>
      <c r="E35" s="1">
        <v>95.23</v>
      </c>
      <c r="F35" s="1">
        <f t="shared" si="1"/>
        <v>2.2912704725875952E-6</v>
      </c>
    </row>
    <row r="36" spans="1:6" x14ac:dyDescent="0.3">
      <c r="A36" s="2">
        <v>32</v>
      </c>
      <c r="B36" s="1">
        <v>4296</v>
      </c>
      <c r="C36" s="1">
        <v>4464.5</v>
      </c>
      <c r="D36" s="1">
        <v>85.92</v>
      </c>
      <c r="E36" s="1">
        <v>89.29</v>
      </c>
      <c r="F36" s="1">
        <f t="shared" si="1"/>
        <v>2.6069512164347209E-6</v>
      </c>
    </row>
    <row r="37" spans="1:6" x14ac:dyDescent="0.3">
      <c r="A37" s="2">
        <v>33</v>
      </c>
      <c r="B37" s="1">
        <v>4227</v>
      </c>
      <c r="C37" s="1">
        <v>4412</v>
      </c>
      <c r="D37" s="1">
        <v>84.54</v>
      </c>
      <c r="E37" s="1">
        <v>88.24</v>
      </c>
      <c r="F37" s="1">
        <f t="shared" si="1"/>
        <v>2.6810335749051825E-6</v>
      </c>
    </row>
    <row r="38" spans="1:6" x14ac:dyDescent="0.3">
      <c r="A38" s="2">
        <v>34</v>
      </c>
      <c r="B38" s="1">
        <v>3927</v>
      </c>
      <c r="C38" s="1">
        <v>4074</v>
      </c>
      <c r="D38" s="1">
        <v>78.540000000000006</v>
      </c>
      <c r="E38" s="1">
        <v>81.48</v>
      </c>
      <c r="F38" s="1">
        <f t="shared" si="1"/>
        <v>3.1252738521212921E-6</v>
      </c>
    </row>
    <row r="39" spans="1:6" x14ac:dyDescent="0.3">
      <c r="A39" s="2">
        <v>35</v>
      </c>
      <c r="B39" s="1">
        <v>4285</v>
      </c>
      <c r="C39" s="1">
        <v>4466.5</v>
      </c>
      <c r="D39" s="1">
        <v>85.7</v>
      </c>
      <c r="E39" s="1">
        <v>89.33</v>
      </c>
      <c r="F39" s="1">
        <f t="shared" si="1"/>
        <v>2.6124731747988819E-6</v>
      </c>
    </row>
    <row r="40" spans="1:6" x14ac:dyDescent="0.3">
      <c r="A40" s="2">
        <v>36</v>
      </c>
      <c r="B40" s="1">
        <v>4254</v>
      </c>
      <c r="C40" s="1">
        <v>4441.5</v>
      </c>
      <c r="D40" s="1">
        <v>85.08</v>
      </c>
      <c r="E40" s="1">
        <v>88.83</v>
      </c>
      <c r="F40" s="1">
        <f t="shared" si="1"/>
        <v>2.646323005634392E-6</v>
      </c>
    </row>
    <row r="41" spans="1:6" x14ac:dyDescent="0.3">
      <c r="A41" s="2">
        <v>37</v>
      </c>
      <c r="B41" s="1">
        <v>3927</v>
      </c>
      <c r="C41" s="1">
        <v>4075</v>
      </c>
      <c r="D41" s="1">
        <v>78.540000000000006</v>
      </c>
      <c r="E41" s="1">
        <v>81.5</v>
      </c>
      <c r="F41" s="1">
        <f t="shared" si="1"/>
        <v>3.1245069137526734E-6</v>
      </c>
    </row>
    <row r="42" spans="1:6" x14ac:dyDescent="0.3">
      <c r="A42" s="2">
        <v>38</v>
      </c>
      <c r="B42" s="1">
        <v>3321</v>
      </c>
      <c r="C42" s="1">
        <v>3456</v>
      </c>
      <c r="D42" s="1">
        <v>66.42</v>
      </c>
      <c r="E42" s="1">
        <v>69.12</v>
      </c>
      <c r="F42" s="1">
        <f t="shared" si="1"/>
        <v>4.3563964446228823E-6</v>
      </c>
    </row>
    <row r="43" spans="1:6" x14ac:dyDescent="0.3">
      <c r="A43" s="2">
        <v>39</v>
      </c>
      <c r="B43" s="1">
        <v>3415</v>
      </c>
      <c r="C43" s="1">
        <v>3573</v>
      </c>
      <c r="D43" s="1">
        <v>68.3</v>
      </c>
      <c r="E43" s="1">
        <v>71.459999999999994</v>
      </c>
      <c r="F43" s="1">
        <f t="shared" si="1"/>
        <v>4.0977577479379061E-6</v>
      </c>
    </row>
    <row r="44" spans="1:6" x14ac:dyDescent="0.3">
      <c r="A44" s="2">
        <v>40</v>
      </c>
      <c r="B44" s="1">
        <v>3281</v>
      </c>
      <c r="C44" s="1">
        <v>3417.5</v>
      </c>
      <c r="D44" s="1">
        <v>65.62</v>
      </c>
      <c r="E44" s="1">
        <v>68.349999999999994</v>
      </c>
      <c r="F44" s="1">
        <f t="shared" si="1"/>
        <v>4.4591825381979147E-6</v>
      </c>
    </row>
    <row r="45" spans="1:6" x14ac:dyDescent="0.3">
      <c r="A45" s="2">
        <v>41</v>
      </c>
      <c r="B45" s="1">
        <v>4649</v>
      </c>
      <c r="C45" s="1">
        <v>4801</v>
      </c>
      <c r="D45" s="1">
        <v>92.98</v>
      </c>
      <c r="E45" s="1">
        <v>96.02</v>
      </c>
      <c r="F45" s="1">
        <f t="shared" si="1"/>
        <v>2.2401585243699455E-6</v>
      </c>
    </row>
    <row r="46" spans="1:6" x14ac:dyDescent="0.3">
      <c r="A46" s="2">
        <v>42</v>
      </c>
      <c r="B46" s="1">
        <v>4964</v>
      </c>
      <c r="C46" s="1">
        <v>5134.5</v>
      </c>
      <c r="D46" s="1">
        <v>99.28</v>
      </c>
      <c r="E46" s="1">
        <v>102.69</v>
      </c>
      <c r="F46" s="1">
        <f t="shared" si="1"/>
        <v>1.9617337928812446E-6</v>
      </c>
    </row>
    <row r="47" spans="1:6" x14ac:dyDescent="0.3">
      <c r="A47" s="2">
        <v>43</v>
      </c>
      <c r="B47" s="1">
        <v>3340</v>
      </c>
      <c r="C47" s="1">
        <v>3493</v>
      </c>
      <c r="D47" s="1">
        <v>66.8</v>
      </c>
      <c r="E47" s="1">
        <v>69.86</v>
      </c>
      <c r="F47" s="1">
        <f t="shared" si="1"/>
        <v>4.2857314286399999E-6</v>
      </c>
    </row>
    <row r="48" spans="1:6" x14ac:dyDescent="0.3">
      <c r="A48" s="2">
        <v>44</v>
      </c>
      <c r="B48" s="1">
        <v>3361</v>
      </c>
      <c r="C48" s="1">
        <v>3513.5</v>
      </c>
      <c r="D48" s="1">
        <v>67.22</v>
      </c>
      <c r="E48" s="1">
        <v>70.27</v>
      </c>
      <c r="F48" s="1">
        <f t="shared" si="1"/>
        <v>4.2341041251733286E-6</v>
      </c>
    </row>
    <row r="49" spans="1:6" x14ac:dyDescent="0.3">
      <c r="A49" s="2">
        <v>45</v>
      </c>
      <c r="B49" s="1">
        <v>3437</v>
      </c>
      <c r="C49" s="1">
        <v>3603.5</v>
      </c>
      <c r="D49" s="1">
        <v>68.739999999999995</v>
      </c>
      <c r="E49" s="1">
        <v>72.069999999999993</v>
      </c>
      <c r="F49" s="1">
        <f t="shared" si="1"/>
        <v>4.0370668948847499E-6</v>
      </c>
    </row>
    <row r="50" spans="1:6" x14ac:dyDescent="0.3">
      <c r="A50" s="2">
        <v>46</v>
      </c>
      <c r="B50" s="1">
        <v>3308</v>
      </c>
      <c r="C50" s="1">
        <v>3454.5</v>
      </c>
      <c r="D50" s="1">
        <v>66.16</v>
      </c>
      <c r="E50" s="1">
        <v>69.09</v>
      </c>
      <c r="F50" s="1">
        <f t="shared" si="1"/>
        <v>4.3754155550923447E-6</v>
      </c>
    </row>
    <row r="51" spans="1:6" x14ac:dyDescent="0.3">
      <c r="A51" s="2">
        <v>47</v>
      </c>
      <c r="B51" s="1">
        <v>3937</v>
      </c>
      <c r="C51" s="1">
        <v>4085</v>
      </c>
      <c r="D51" s="1">
        <v>78.739999999999995</v>
      </c>
      <c r="E51" s="1">
        <v>81.7</v>
      </c>
      <c r="F51" s="1">
        <f t="shared" si="1"/>
        <v>3.1089413464016646E-6</v>
      </c>
    </row>
    <row r="52" spans="1:6" x14ac:dyDescent="0.3">
      <c r="A52" s="2">
        <v>48</v>
      </c>
      <c r="B52" s="1">
        <v>4584</v>
      </c>
      <c r="C52" s="1">
        <v>4764.5</v>
      </c>
      <c r="D52" s="1">
        <v>91.68</v>
      </c>
      <c r="E52" s="1">
        <v>95.29</v>
      </c>
      <c r="F52" s="1">
        <f t="shared" si="1"/>
        <v>2.2893282323437393E-6</v>
      </c>
    </row>
    <row r="53" spans="1:6" x14ac:dyDescent="0.3">
      <c r="A53" s="2">
        <v>49</v>
      </c>
      <c r="B53" s="1">
        <v>3495</v>
      </c>
      <c r="C53" s="1">
        <v>3648.5</v>
      </c>
      <c r="D53" s="1">
        <v>69.900000000000006</v>
      </c>
      <c r="E53" s="1">
        <v>72.97</v>
      </c>
      <c r="F53" s="1">
        <f t="shared" si="1"/>
        <v>3.9211050144463315E-6</v>
      </c>
    </row>
    <row r="54" spans="1:6" x14ac:dyDescent="0.3">
      <c r="A54" s="2">
        <v>50</v>
      </c>
      <c r="B54" s="1">
        <v>4584</v>
      </c>
      <c r="C54" s="1">
        <v>4765.5</v>
      </c>
      <c r="D54" s="1">
        <v>91.68</v>
      </c>
      <c r="E54" s="1">
        <v>95.31</v>
      </c>
      <c r="F54" s="1">
        <f t="shared" si="1"/>
        <v>2.2888478361141003E-6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0450-F528-4C9C-B6AF-5AD49C40AFC5}">
  <dimension ref="A1:G54"/>
  <sheetViews>
    <sheetView tabSelected="1" topLeftCell="A39" workbookViewId="0">
      <selection activeCell="J10" sqref="J10"/>
    </sheetView>
  </sheetViews>
  <sheetFormatPr defaultRowHeight="14.4" x14ac:dyDescent="0.3"/>
  <cols>
    <col min="6" max="6" width="10.88671875" customWidth="1"/>
  </cols>
  <sheetData>
    <row r="1" spans="1:7" x14ac:dyDescent="0.3">
      <c r="A1" t="s">
        <v>6</v>
      </c>
    </row>
    <row r="2" spans="1:7" ht="15" thickBot="1" x14ac:dyDescent="0.35">
      <c r="A2" t="s">
        <v>7</v>
      </c>
    </row>
    <row r="3" spans="1:7" ht="15" thickBot="1" x14ac:dyDescent="0.35">
      <c r="A3" s="7" t="s">
        <v>5</v>
      </c>
      <c r="B3" s="5">
        <f>AVERAGE(B5:B54)</f>
        <v>801.36</v>
      </c>
      <c r="C3" s="5">
        <f t="shared" ref="C3:E3" si="0">AVERAGE(C5:C54)</f>
        <v>963.02</v>
      </c>
      <c r="D3" s="5">
        <f>AVERAGE(D5:D54)</f>
        <v>15.989000000000008</v>
      </c>
      <c r="E3" s="5">
        <f t="shared" si="0"/>
        <v>19.384399999999999</v>
      </c>
      <c r="F3" s="6">
        <f>AVERAGE(F5:F54)</f>
        <v>6.6642608328221648E-5</v>
      </c>
      <c r="G3" s="8">
        <f>F3*100</f>
        <v>6.6642608328221645E-3</v>
      </c>
    </row>
    <row r="4" spans="1:7" x14ac:dyDescent="0.3">
      <c r="A4" s="3"/>
      <c r="B4" s="4" t="s">
        <v>1</v>
      </c>
      <c r="C4" s="4" t="s">
        <v>2</v>
      </c>
      <c r="D4" s="4" t="s">
        <v>0</v>
      </c>
      <c r="E4" s="4" t="s">
        <v>3</v>
      </c>
      <c r="F4" s="4" t="s">
        <v>4</v>
      </c>
    </row>
    <row r="5" spans="1:7" x14ac:dyDescent="0.3">
      <c r="A5" s="2">
        <v>1</v>
      </c>
      <c r="B5" s="1">
        <v>856</v>
      </c>
      <c r="C5" s="1">
        <f>1130.5-100</f>
        <v>1030.5</v>
      </c>
      <c r="D5" s="1">
        <v>17.12</v>
      </c>
      <c r="E5" s="1">
        <f>C5/50</f>
        <v>20.61</v>
      </c>
      <c r="F5" s="1">
        <f>50/(B5*C5)</f>
        <v>5.6682401701378972E-5</v>
      </c>
    </row>
    <row r="6" spans="1:7" x14ac:dyDescent="0.3">
      <c r="A6" s="2">
        <v>2</v>
      </c>
      <c r="B6" s="1">
        <v>743</v>
      </c>
      <c r="C6" s="1">
        <f>1003-100</f>
        <v>903</v>
      </c>
      <c r="D6" s="1">
        <v>14.86</v>
      </c>
      <c r="E6" s="1">
        <f>C6/50</f>
        <v>18.059999999999999</v>
      </c>
      <c r="F6" s="1">
        <f t="shared" ref="F6:F54" si="1">50/(B6*C6)</f>
        <v>7.4523533786734517E-5</v>
      </c>
    </row>
    <row r="7" spans="1:7" x14ac:dyDescent="0.3">
      <c r="A7" s="2">
        <v>3</v>
      </c>
      <c r="B7" s="1">
        <v>896</v>
      </c>
      <c r="C7" s="1">
        <f>1162.5-100</f>
        <v>1062.5</v>
      </c>
      <c r="D7" s="1">
        <v>17.920000000000002</v>
      </c>
      <c r="E7" s="1">
        <f t="shared" ref="E7:E41" si="2">C7/50</f>
        <v>21.25</v>
      </c>
      <c r="F7" s="1">
        <f t="shared" si="1"/>
        <v>5.2521008403361348E-5</v>
      </c>
    </row>
    <row r="8" spans="1:7" x14ac:dyDescent="0.3">
      <c r="A8" s="2">
        <v>4</v>
      </c>
      <c r="B8" s="1">
        <v>822</v>
      </c>
      <c r="C8" s="1">
        <f>1082-100</f>
        <v>982</v>
      </c>
      <c r="D8" s="1">
        <v>16.440000000000001</v>
      </c>
      <c r="E8" s="1">
        <f t="shared" si="2"/>
        <v>19.64</v>
      </c>
      <c r="F8" s="1">
        <f t="shared" si="1"/>
        <v>6.1942210395389517E-5</v>
      </c>
    </row>
    <row r="9" spans="1:7" x14ac:dyDescent="0.3">
      <c r="A9" s="2">
        <v>5</v>
      </c>
      <c r="B9" s="1">
        <v>763</v>
      </c>
      <c r="C9" s="1">
        <f>1041-100</f>
        <v>941</v>
      </c>
      <c r="D9" s="1">
        <v>15.26</v>
      </c>
      <c r="E9" s="1">
        <f t="shared" si="2"/>
        <v>18.82</v>
      </c>
      <c r="F9" s="1">
        <f t="shared" si="1"/>
        <v>6.9639531855211051E-5</v>
      </c>
    </row>
    <row r="10" spans="1:7" x14ac:dyDescent="0.3">
      <c r="A10" s="2">
        <v>6</v>
      </c>
      <c r="B10" s="1">
        <v>847</v>
      </c>
      <c r="C10" s="1">
        <f>1132.5-100</f>
        <v>1032.5</v>
      </c>
      <c r="D10" s="1">
        <v>16.940000000000001</v>
      </c>
      <c r="E10" s="1">
        <f t="shared" si="2"/>
        <v>20.65</v>
      </c>
      <c r="F10" s="1">
        <f t="shared" si="1"/>
        <v>5.717373095757423E-5</v>
      </c>
    </row>
    <row r="11" spans="1:7" x14ac:dyDescent="0.3">
      <c r="A11" s="2">
        <v>7</v>
      </c>
      <c r="B11" s="1">
        <v>872</v>
      </c>
      <c r="C11" s="1">
        <f>1156.5-100</f>
        <v>1056.5</v>
      </c>
      <c r="D11" s="1">
        <v>17.440000000000001</v>
      </c>
      <c r="E11" s="1">
        <f t="shared" si="2"/>
        <v>21.13</v>
      </c>
      <c r="F11" s="1">
        <f t="shared" si="1"/>
        <v>5.427302370211491E-5</v>
      </c>
    </row>
    <row r="12" spans="1:7" x14ac:dyDescent="0.3">
      <c r="A12" s="2">
        <v>8</v>
      </c>
      <c r="B12" s="1">
        <v>945</v>
      </c>
      <c r="C12" s="1">
        <f>1228.5-100</f>
        <v>1128.5</v>
      </c>
      <c r="D12" s="1">
        <v>18.899999999999999</v>
      </c>
      <c r="E12" s="1">
        <f t="shared" si="2"/>
        <v>22.57</v>
      </c>
      <c r="F12" s="1">
        <f t="shared" si="1"/>
        <v>4.6885292786932132E-5</v>
      </c>
    </row>
    <row r="13" spans="1:7" x14ac:dyDescent="0.3">
      <c r="A13" s="2">
        <v>9</v>
      </c>
      <c r="B13" s="1">
        <v>775</v>
      </c>
      <c r="C13" s="1">
        <f>1032-100</f>
        <v>932</v>
      </c>
      <c r="D13" s="1">
        <v>15.5</v>
      </c>
      <c r="E13" s="1">
        <f t="shared" si="2"/>
        <v>18.64</v>
      </c>
      <c r="F13" s="1">
        <f t="shared" si="1"/>
        <v>6.9223314412294063E-5</v>
      </c>
    </row>
    <row r="14" spans="1:7" x14ac:dyDescent="0.3">
      <c r="A14" s="2">
        <v>10</v>
      </c>
      <c r="B14" s="1">
        <v>793</v>
      </c>
      <c r="C14" s="1">
        <f>1061-100</f>
        <v>961</v>
      </c>
      <c r="D14" s="1">
        <v>15.86</v>
      </c>
      <c r="E14" s="1">
        <f t="shared" si="2"/>
        <v>19.22</v>
      </c>
      <c r="F14" s="1">
        <f t="shared" si="1"/>
        <v>6.5610512378735364E-5</v>
      </c>
    </row>
    <row r="15" spans="1:7" x14ac:dyDescent="0.3">
      <c r="A15" s="2">
        <v>11</v>
      </c>
      <c r="B15" s="1">
        <v>733</v>
      </c>
      <c r="C15" s="1">
        <f>1000.5-100</f>
        <v>900.5</v>
      </c>
      <c r="D15" s="1">
        <v>14.66</v>
      </c>
      <c r="E15" s="1">
        <f t="shared" si="2"/>
        <v>18.010000000000002</v>
      </c>
      <c r="F15" s="1">
        <f t="shared" si="1"/>
        <v>7.5749943376917324E-5</v>
      </c>
    </row>
    <row r="16" spans="1:7" x14ac:dyDescent="0.3">
      <c r="A16" s="2">
        <v>12</v>
      </c>
      <c r="B16" s="1">
        <v>826</v>
      </c>
      <c r="C16" s="1">
        <f>1098-100</f>
        <v>998</v>
      </c>
      <c r="D16" s="1">
        <v>16.52</v>
      </c>
      <c r="E16" s="1">
        <f t="shared" si="2"/>
        <v>19.96</v>
      </c>
      <c r="F16" s="1">
        <f t="shared" si="1"/>
        <v>6.0653995642616953E-5</v>
      </c>
    </row>
    <row r="17" spans="1:6" x14ac:dyDescent="0.3">
      <c r="A17" s="2">
        <v>13</v>
      </c>
      <c r="B17" s="1">
        <v>876</v>
      </c>
      <c r="C17" s="1">
        <f>1151.5-100</f>
        <v>1051.5</v>
      </c>
      <c r="D17" s="1">
        <v>17.52</v>
      </c>
      <c r="E17" s="1">
        <f t="shared" si="2"/>
        <v>21.03</v>
      </c>
      <c r="F17" s="1">
        <f t="shared" si="1"/>
        <v>5.4282097547100578E-5</v>
      </c>
    </row>
    <row r="18" spans="1:6" x14ac:dyDescent="0.3">
      <c r="A18" s="2">
        <v>14</v>
      </c>
      <c r="B18" s="1">
        <v>696</v>
      </c>
      <c r="C18" s="1">
        <f>964.5-100</f>
        <v>864.5</v>
      </c>
      <c r="D18" s="1">
        <v>13.92</v>
      </c>
      <c r="E18" s="1">
        <f t="shared" si="2"/>
        <v>17.29</v>
      </c>
      <c r="F18" s="1">
        <f t="shared" si="1"/>
        <v>8.3098994169774563E-5</v>
      </c>
    </row>
    <row r="19" spans="1:6" x14ac:dyDescent="0.3">
      <c r="A19" s="2">
        <v>15</v>
      </c>
      <c r="B19" s="1">
        <v>738</v>
      </c>
      <c r="C19" s="1">
        <f>1011-100</f>
        <v>911</v>
      </c>
      <c r="D19" s="1">
        <v>14.76</v>
      </c>
      <c r="E19" s="1">
        <f t="shared" si="2"/>
        <v>18.22</v>
      </c>
      <c r="F19" s="1">
        <f t="shared" si="1"/>
        <v>7.4369569162211928E-5</v>
      </c>
    </row>
    <row r="20" spans="1:6" x14ac:dyDescent="0.3">
      <c r="A20" s="2">
        <v>16</v>
      </c>
      <c r="B20" s="1">
        <v>793</v>
      </c>
      <c r="C20" s="1">
        <f>1062.5-100</f>
        <v>962.5</v>
      </c>
      <c r="D20" s="1">
        <v>15.86</v>
      </c>
      <c r="E20" s="1">
        <f t="shared" si="2"/>
        <v>19.25</v>
      </c>
      <c r="F20" s="1">
        <f t="shared" si="1"/>
        <v>6.5508262229573705E-5</v>
      </c>
    </row>
    <row r="21" spans="1:6" x14ac:dyDescent="0.3">
      <c r="A21" s="2">
        <v>17</v>
      </c>
      <c r="B21" s="1">
        <v>702</v>
      </c>
      <c r="C21" s="1">
        <f>974-100</f>
        <v>874</v>
      </c>
      <c r="D21" s="1">
        <v>14.14</v>
      </c>
      <c r="E21" s="1">
        <f t="shared" si="2"/>
        <v>17.48</v>
      </c>
      <c r="F21" s="1">
        <f t="shared" si="1"/>
        <v>8.1493216504658155E-5</v>
      </c>
    </row>
    <row r="22" spans="1:6" x14ac:dyDescent="0.3">
      <c r="A22" s="2">
        <v>18</v>
      </c>
      <c r="B22" s="1">
        <v>771</v>
      </c>
      <c r="C22" s="1">
        <f>1032-100</f>
        <v>932</v>
      </c>
      <c r="D22" s="1">
        <v>15.42</v>
      </c>
      <c r="E22" s="1">
        <f t="shared" si="2"/>
        <v>18.64</v>
      </c>
      <c r="F22" s="1">
        <f t="shared" si="1"/>
        <v>6.9582449636222947E-5</v>
      </c>
    </row>
    <row r="23" spans="1:6" x14ac:dyDescent="0.3">
      <c r="A23" s="2">
        <v>19</v>
      </c>
      <c r="B23" s="1">
        <v>895</v>
      </c>
      <c r="C23" s="1">
        <f>1170.5-100</f>
        <v>1070.5</v>
      </c>
      <c r="D23" s="1">
        <v>17.899999999999999</v>
      </c>
      <c r="E23" s="1">
        <f t="shared" si="2"/>
        <v>21.41</v>
      </c>
      <c r="F23" s="1">
        <f>50/(B23*C23)</f>
        <v>5.2186755523315735E-5</v>
      </c>
    </row>
    <row r="24" spans="1:6" x14ac:dyDescent="0.3">
      <c r="A24" s="2">
        <v>20</v>
      </c>
      <c r="B24" s="1">
        <v>948</v>
      </c>
      <c r="C24" s="1">
        <f>1231-100</f>
        <v>1131</v>
      </c>
      <c r="D24" s="1">
        <v>18.96</v>
      </c>
      <c r="E24" s="1">
        <f t="shared" si="2"/>
        <v>22.62</v>
      </c>
      <c r="F24" s="1">
        <f t="shared" si="1"/>
        <v>4.6633612761941E-5</v>
      </c>
    </row>
    <row r="25" spans="1:6" x14ac:dyDescent="0.3">
      <c r="A25" s="2">
        <v>21</v>
      </c>
      <c r="B25" s="1">
        <v>864</v>
      </c>
      <c r="C25" s="1">
        <f>1136.5-100</f>
        <v>1036.5</v>
      </c>
      <c r="D25" s="1">
        <v>17.28</v>
      </c>
      <c r="E25" s="1">
        <f t="shared" si="2"/>
        <v>20.73</v>
      </c>
      <c r="F25" s="1">
        <f t="shared" si="1"/>
        <v>5.5832484679566206E-5</v>
      </c>
    </row>
    <row r="26" spans="1:6" x14ac:dyDescent="0.3">
      <c r="A26" s="2">
        <v>22</v>
      </c>
      <c r="B26" s="1">
        <v>709</v>
      </c>
      <c r="C26" s="1">
        <f>964.5-100</f>
        <v>864.5</v>
      </c>
      <c r="D26" s="1">
        <v>14.17</v>
      </c>
      <c r="E26" s="1">
        <f t="shared" si="2"/>
        <v>17.29</v>
      </c>
      <c r="F26" s="1">
        <f t="shared" si="1"/>
        <v>8.1575317266802678E-5</v>
      </c>
    </row>
    <row r="27" spans="1:6" x14ac:dyDescent="0.3">
      <c r="A27" s="2">
        <v>23</v>
      </c>
      <c r="B27" s="1">
        <v>655</v>
      </c>
      <c r="C27" s="1">
        <f>906.5-100</f>
        <v>806.5</v>
      </c>
      <c r="D27" s="1">
        <v>13.1</v>
      </c>
      <c r="E27" s="1">
        <f t="shared" si="2"/>
        <v>16.13</v>
      </c>
      <c r="F27" s="1">
        <f t="shared" si="1"/>
        <v>9.4650809501048262E-5</v>
      </c>
    </row>
    <row r="28" spans="1:6" x14ac:dyDescent="0.3">
      <c r="A28" s="2">
        <v>24</v>
      </c>
      <c r="B28" s="1">
        <v>785</v>
      </c>
      <c r="C28" s="1">
        <f>1054-100</f>
        <v>954</v>
      </c>
      <c r="D28" s="1">
        <v>15.7</v>
      </c>
      <c r="E28" s="1">
        <f t="shared" si="2"/>
        <v>19.079999999999998</v>
      </c>
      <c r="F28" s="1">
        <f t="shared" si="1"/>
        <v>6.6765479576439801E-5</v>
      </c>
    </row>
    <row r="29" spans="1:6" x14ac:dyDescent="0.3">
      <c r="A29" s="2">
        <v>25</v>
      </c>
      <c r="B29" s="1">
        <v>778</v>
      </c>
      <c r="C29" s="1">
        <f>1045-100</f>
        <v>945</v>
      </c>
      <c r="D29" s="1">
        <v>15.56</v>
      </c>
      <c r="E29" s="1">
        <f t="shared" si="2"/>
        <v>18.899999999999999</v>
      </c>
      <c r="F29" s="1">
        <f t="shared" si="1"/>
        <v>6.8007780090042301E-5</v>
      </c>
    </row>
    <row r="30" spans="1:6" x14ac:dyDescent="0.3">
      <c r="A30" s="2">
        <v>26</v>
      </c>
      <c r="B30" s="1">
        <v>777</v>
      </c>
      <c r="C30" s="1">
        <f>1044.5-100</f>
        <v>944.5</v>
      </c>
      <c r="D30" s="1">
        <v>15.54</v>
      </c>
      <c r="E30" s="1">
        <f t="shared" si="2"/>
        <v>18.89</v>
      </c>
      <c r="F30" s="1">
        <f t="shared" si="1"/>
        <v>6.8131354526272477E-5</v>
      </c>
    </row>
    <row r="31" spans="1:6" x14ac:dyDescent="0.3">
      <c r="A31" s="2">
        <v>27</v>
      </c>
      <c r="B31" s="1">
        <v>874</v>
      </c>
      <c r="C31" s="1">
        <f>1158-100</f>
        <v>1058</v>
      </c>
      <c r="D31" s="1">
        <v>17.48</v>
      </c>
      <c r="E31" s="1">
        <f t="shared" si="2"/>
        <v>21.16</v>
      </c>
      <c r="F31" s="1">
        <f t="shared" si="1"/>
        <v>5.4072058588156923E-5</v>
      </c>
    </row>
    <row r="32" spans="1:6" x14ac:dyDescent="0.3">
      <c r="A32" s="2">
        <v>28</v>
      </c>
      <c r="B32" s="1">
        <v>859</v>
      </c>
      <c r="C32" s="1">
        <f>1141.5-100</f>
        <v>1041.5</v>
      </c>
      <c r="D32" s="1">
        <v>17.18</v>
      </c>
      <c r="E32" s="1">
        <f t="shared" si="2"/>
        <v>20.83</v>
      </c>
      <c r="F32" s="1">
        <f t="shared" si="1"/>
        <v>5.588787104656186E-5</v>
      </c>
    </row>
    <row r="33" spans="1:6" x14ac:dyDescent="0.3">
      <c r="A33" s="2">
        <v>29</v>
      </c>
      <c r="B33" s="1">
        <v>856</v>
      </c>
      <c r="C33" s="1">
        <f>1125-100</f>
        <v>1025</v>
      </c>
      <c r="D33" s="1">
        <v>17.12</v>
      </c>
      <c r="E33" s="1">
        <f t="shared" si="2"/>
        <v>20.5</v>
      </c>
      <c r="F33" s="1">
        <f t="shared" si="1"/>
        <v>5.6986551173922956E-5</v>
      </c>
    </row>
    <row r="34" spans="1:6" x14ac:dyDescent="0.3">
      <c r="A34" s="2">
        <v>30</v>
      </c>
      <c r="B34" s="1">
        <v>932</v>
      </c>
      <c r="C34" s="1">
        <f>1091-100</f>
        <v>991</v>
      </c>
      <c r="D34" s="1">
        <v>16.64</v>
      </c>
      <c r="E34" s="1">
        <f t="shared" si="2"/>
        <v>19.82</v>
      </c>
      <c r="F34" s="1">
        <f t="shared" si="1"/>
        <v>5.413528624573955E-5</v>
      </c>
    </row>
    <row r="35" spans="1:6" x14ac:dyDescent="0.3">
      <c r="A35" s="2">
        <v>31</v>
      </c>
      <c r="B35" s="1">
        <v>776</v>
      </c>
      <c r="C35" s="1">
        <f>1053-100</f>
        <v>953</v>
      </c>
      <c r="D35" s="1">
        <v>15.52</v>
      </c>
      <c r="E35" s="1">
        <f t="shared" si="2"/>
        <v>19.059999999999999</v>
      </c>
      <c r="F35" s="1">
        <f t="shared" si="1"/>
        <v>6.7610692225311277E-5</v>
      </c>
    </row>
    <row r="36" spans="1:6" x14ac:dyDescent="0.3">
      <c r="A36" s="2">
        <v>32</v>
      </c>
      <c r="B36" s="1">
        <v>751</v>
      </c>
      <c r="C36" s="1">
        <f>1014-100</f>
        <v>914</v>
      </c>
      <c r="D36" s="1">
        <v>15.02</v>
      </c>
      <c r="E36" s="1">
        <f t="shared" si="2"/>
        <v>18.28</v>
      </c>
      <c r="F36" s="1">
        <f t="shared" si="1"/>
        <v>7.2842337131818411E-5</v>
      </c>
    </row>
    <row r="37" spans="1:6" x14ac:dyDescent="0.3">
      <c r="A37" s="2">
        <v>33</v>
      </c>
      <c r="B37" s="1">
        <v>756</v>
      </c>
      <c r="C37" s="1">
        <f>1030-100</f>
        <v>930</v>
      </c>
      <c r="D37" s="1">
        <v>15.12</v>
      </c>
      <c r="E37" s="1">
        <f t="shared" si="2"/>
        <v>18.600000000000001</v>
      </c>
      <c r="F37" s="1">
        <f t="shared" si="1"/>
        <v>7.1115662513511973E-5</v>
      </c>
    </row>
    <row r="38" spans="1:6" x14ac:dyDescent="0.3">
      <c r="A38" s="2">
        <v>34</v>
      </c>
      <c r="B38" s="1">
        <v>866</v>
      </c>
      <c r="C38" s="1">
        <f>1138.5-100</f>
        <v>1038.5</v>
      </c>
      <c r="D38" s="1">
        <v>17.32</v>
      </c>
      <c r="E38" s="1">
        <f t="shared" si="2"/>
        <v>20.77</v>
      </c>
      <c r="F38" s="1">
        <f t="shared" si="1"/>
        <v>5.559626437580406E-5</v>
      </c>
    </row>
    <row r="39" spans="1:6" x14ac:dyDescent="0.3">
      <c r="A39" s="2">
        <v>35</v>
      </c>
      <c r="B39" s="1">
        <v>785</v>
      </c>
      <c r="C39" s="1">
        <f>1043.5-100</f>
        <v>943.5</v>
      </c>
      <c r="D39" s="1">
        <v>15.7</v>
      </c>
      <c r="E39" s="1">
        <f t="shared" si="2"/>
        <v>18.87</v>
      </c>
      <c r="F39" s="1">
        <f t="shared" si="1"/>
        <v>6.7508497632139439E-5</v>
      </c>
    </row>
    <row r="40" spans="1:6" x14ac:dyDescent="0.3">
      <c r="A40" s="2">
        <v>36</v>
      </c>
      <c r="B40" s="1">
        <v>993</v>
      </c>
      <c r="C40" s="1">
        <f>1293-100</f>
        <v>1193</v>
      </c>
      <c r="D40" s="1">
        <v>19.86</v>
      </c>
      <c r="E40" s="1">
        <f t="shared" si="2"/>
        <v>23.86</v>
      </c>
      <c r="F40" s="1">
        <f t="shared" si="1"/>
        <v>4.2206594527155299E-5</v>
      </c>
    </row>
    <row r="41" spans="1:6" x14ac:dyDescent="0.3">
      <c r="A41" s="2">
        <v>37</v>
      </c>
      <c r="B41" s="1">
        <v>789</v>
      </c>
      <c r="C41" s="1">
        <f>1058.5-100</f>
        <v>958.5</v>
      </c>
      <c r="D41" s="1">
        <v>15.78</v>
      </c>
      <c r="E41" s="1">
        <f t="shared" si="2"/>
        <v>19.170000000000002</v>
      </c>
      <c r="F41" s="1">
        <f t="shared" si="1"/>
        <v>6.6115134217028211E-5</v>
      </c>
    </row>
    <row r="42" spans="1:6" x14ac:dyDescent="0.3">
      <c r="A42" s="2">
        <v>38</v>
      </c>
      <c r="B42" s="1">
        <v>865</v>
      </c>
      <c r="C42" s="1">
        <v>1032.5</v>
      </c>
      <c r="D42" s="1">
        <v>17.3</v>
      </c>
      <c r="E42" s="1">
        <v>20.65</v>
      </c>
      <c r="F42" s="1">
        <f t="shared" si="1"/>
        <v>5.5983988579266329E-5</v>
      </c>
    </row>
    <row r="43" spans="1:6" x14ac:dyDescent="0.3">
      <c r="A43" s="2">
        <v>39</v>
      </c>
      <c r="B43" s="1">
        <v>721</v>
      </c>
      <c r="C43" s="1">
        <v>875</v>
      </c>
      <c r="D43" s="1">
        <v>14.42</v>
      </c>
      <c r="E43" s="1">
        <v>17.5</v>
      </c>
      <c r="F43" s="1">
        <f t="shared" si="1"/>
        <v>7.9255002972062618E-5</v>
      </c>
    </row>
    <row r="44" spans="1:6" x14ac:dyDescent="0.3">
      <c r="A44" s="2">
        <v>40</v>
      </c>
      <c r="B44" s="1">
        <v>761</v>
      </c>
      <c r="C44" s="1">
        <v>928</v>
      </c>
      <c r="D44" s="1">
        <v>15.22</v>
      </c>
      <c r="E44" s="1">
        <v>18.559999999999999</v>
      </c>
      <c r="F44" s="1">
        <f t="shared" si="1"/>
        <v>7.0800670623952149E-5</v>
      </c>
    </row>
    <row r="45" spans="1:6" x14ac:dyDescent="0.3">
      <c r="A45" s="2">
        <v>41</v>
      </c>
      <c r="B45" s="1">
        <v>816</v>
      </c>
      <c r="C45" s="1">
        <v>987</v>
      </c>
      <c r="D45" s="1">
        <v>16.32</v>
      </c>
      <c r="E45" s="1">
        <v>19.739999999999998</v>
      </c>
      <c r="F45" s="1">
        <f t="shared" si="1"/>
        <v>6.2081570216739173E-5</v>
      </c>
    </row>
    <row r="46" spans="1:6" x14ac:dyDescent="0.3">
      <c r="A46" s="2">
        <v>42</v>
      </c>
      <c r="B46" s="1">
        <v>741</v>
      </c>
      <c r="C46" s="1">
        <v>902.5</v>
      </c>
      <c r="D46" s="1">
        <v>14.82</v>
      </c>
      <c r="E46" s="1">
        <v>18.05</v>
      </c>
      <c r="F46" s="1">
        <f t="shared" si="1"/>
        <v>7.4766075640838721E-5</v>
      </c>
    </row>
    <row r="47" spans="1:6" x14ac:dyDescent="0.3">
      <c r="A47" s="2">
        <v>43</v>
      </c>
      <c r="B47" s="1">
        <v>700</v>
      </c>
      <c r="C47" s="1">
        <v>860</v>
      </c>
      <c r="D47" s="1">
        <v>14</v>
      </c>
      <c r="E47" s="1">
        <v>17.2</v>
      </c>
      <c r="F47" s="1">
        <f t="shared" si="1"/>
        <v>8.3056478405315619E-5</v>
      </c>
    </row>
    <row r="48" spans="1:6" x14ac:dyDescent="0.3">
      <c r="A48" s="2">
        <v>44</v>
      </c>
      <c r="B48" s="1">
        <v>848</v>
      </c>
      <c r="C48" s="1">
        <v>1022.5</v>
      </c>
      <c r="D48" s="1">
        <v>16.96</v>
      </c>
      <c r="E48" s="1">
        <v>20.45</v>
      </c>
      <c r="F48" s="1">
        <f t="shared" si="1"/>
        <v>5.7664806015592562E-5</v>
      </c>
    </row>
    <row r="49" spans="1:6" x14ac:dyDescent="0.3">
      <c r="A49" s="2">
        <v>45</v>
      </c>
      <c r="B49" s="1">
        <v>647</v>
      </c>
      <c r="C49" s="1">
        <v>801.5</v>
      </c>
      <c r="D49" s="1">
        <v>12.94</v>
      </c>
      <c r="E49" s="1">
        <v>16.03</v>
      </c>
      <c r="F49" s="1">
        <f t="shared" si="1"/>
        <v>9.6418905433301737E-5</v>
      </c>
    </row>
    <row r="50" spans="1:6" x14ac:dyDescent="0.3">
      <c r="A50" s="2">
        <v>46</v>
      </c>
      <c r="B50" s="1">
        <v>799</v>
      </c>
      <c r="C50" s="1">
        <v>654.5</v>
      </c>
      <c r="D50" s="1">
        <v>15.98</v>
      </c>
      <c r="E50" s="1">
        <v>19.29</v>
      </c>
      <c r="F50" s="1">
        <f t="shared" si="1"/>
        <v>9.5612257873908471E-5</v>
      </c>
    </row>
    <row r="51" spans="1:6" x14ac:dyDescent="0.3">
      <c r="A51" s="2">
        <v>47</v>
      </c>
      <c r="B51" s="1">
        <v>781</v>
      </c>
      <c r="C51" s="1">
        <v>956</v>
      </c>
      <c r="D51" s="1">
        <v>15.62</v>
      </c>
      <c r="E51" s="1">
        <v>19.12</v>
      </c>
      <c r="F51" s="1">
        <f t="shared" si="1"/>
        <v>6.696703614612743E-5</v>
      </c>
    </row>
    <row r="52" spans="1:6" x14ac:dyDescent="0.3">
      <c r="A52" s="2">
        <v>48</v>
      </c>
      <c r="B52" s="1">
        <v>655</v>
      </c>
      <c r="C52" s="1">
        <v>814</v>
      </c>
      <c r="D52" s="1">
        <v>13.1</v>
      </c>
      <c r="E52" s="1">
        <v>16.28</v>
      </c>
      <c r="F52" s="1">
        <f t="shared" si="1"/>
        <v>9.3778719732918211E-5</v>
      </c>
    </row>
    <row r="53" spans="1:6" x14ac:dyDescent="0.3">
      <c r="A53" s="2">
        <v>49</v>
      </c>
      <c r="B53" s="1">
        <v>748</v>
      </c>
      <c r="C53" s="1">
        <v>925.5</v>
      </c>
      <c r="D53" s="1">
        <v>14.96</v>
      </c>
      <c r="E53" s="1">
        <v>18.510000000000002</v>
      </c>
      <c r="F53" s="1">
        <f t="shared" si="1"/>
        <v>7.2225737208099681E-5</v>
      </c>
    </row>
    <row r="54" spans="1:6" x14ac:dyDescent="0.3">
      <c r="A54" s="2">
        <v>50</v>
      </c>
      <c r="B54" s="1">
        <v>891</v>
      </c>
      <c r="C54" s="1">
        <v>1070</v>
      </c>
      <c r="D54" s="1">
        <v>17.82</v>
      </c>
      <c r="E54" s="1">
        <v>21.4</v>
      </c>
      <c r="F54" s="1">
        <f t="shared" si="1"/>
        <v>5.2445535311578929E-5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Compare</vt:lpstr>
      <vt:lpstr>random walk</vt:lpstr>
      <vt:lpstr>wall-to-wall</vt:lpstr>
      <vt:lpstr>wall+h.zigzag</vt:lpstr>
      <vt:lpstr>zigzag</vt:lpstr>
      <vt:lpstr>double zigzag</vt:lpstr>
      <vt:lpstr>spiral</vt:lpstr>
      <vt:lpstr>spiral+h.zigzag</vt:lpstr>
      <vt:lpstr>A Star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Veranika Kuliashova</dc:creator>
  <cp:lastModifiedBy>Veranika Kuliashova</cp:lastModifiedBy>
  <dcterms:created xsi:type="dcterms:W3CDTF">2025-01-23T18:32:17Z</dcterms:created>
  <dcterms:modified xsi:type="dcterms:W3CDTF">2025-01-26T21:06:05Z</dcterms:modified>
</cp:coreProperties>
</file>